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8\Pengadaan\Lelang\Cleaning Service\"/>
    </mc:Choice>
  </mc:AlternateContent>
  <bookViews>
    <workbookView xWindow="0" yWindow="0" windowWidth="20490" windowHeight="6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G104" i="1" s="1"/>
  <c r="F107" i="1"/>
  <c r="G107" i="1" s="1"/>
  <c r="F108" i="1"/>
  <c r="G108" i="1" s="1"/>
  <c r="F111" i="1"/>
  <c r="G111" i="1" s="1"/>
  <c r="F112" i="1"/>
  <c r="G112" i="1" s="1"/>
  <c r="C135" i="1"/>
  <c r="I135" i="1" s="1"/>
  <c r="F134" i="1"/>
  <c r="F133" i="1"/>
  <c r="F132" i="1"/>
  <c r="C127" i="1"/>
  <c r="F126" i="1"/>
  <c r="F125" i="1"/>
  <c r="F124" i="1"/>
  <c r="F123" i="1"/>
  <c r="F122" i="1"/>
  <c r="F121" i="1"/>
  <c r="F120" i="1"/>
  <c r="G120" i="1" s="1"/>
  <c r="D120" i="1"/>
  <c r="D121" i="1" s="1"/>
  <c r="D122" i="1" s="1"/>
  <c r="F119" i="1"/>
  <c r="C113" i="1"/>
  <c r="F110" i="1"/>
  <c r="G110" i="1" s="1"/>
  <c r="F109" i="1"/>
  <c r="G109" i="1" s="1"/>
  <c r="F106" i="1"/>
  <c r="G106" i="1" s="1"/>
  <c r="F105" i="1"/>
  <c r="G105" i="1" s="1"/>
  <c r="D104" i="1"/>
  <c r="D105" i="1" s="1"/>
  <c r="D106" i="1" s="1"/>
  <c r="D107" i="1" s="1"/>
  <c r="D108" i="1" s="1"/>
  <c r="D109" i="1" s="1"/>
  <c r="D110" i="1" s="1"/>
  <c r="D111" i="1" s="1"/>
  <c r="D112" i="1" s="1"/>
  <c r="F103" i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H92" i="1"/>
  <c r="I92" i="1" s="1"/>
  <c r="J92" i="1" s="1"/>
  <c r="H91" i="1"/>
  <c r="I91" i="1" s="1"/>
  <c r="J91" i="1" s="1"/>
  <c r="H90" i="1"/>
  <c r="I90" i="1" s="1"/>
  <c r="J90" i="1" s="1"/>
  <c r="H89" i="1"/>
  <c r="I89" i="1" s="1"/>
  <c r="J89" i="1" s="1"/>
  <c r="H88" i="1"/>
  <c r="I88" i="1" s="1"/>
  <c r="J88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81" i="1"/>
  <c r="I81" i="1" s="1"/>
  <c r="J81" i="1" s="1"/>
  <c r="H80" i="1"/>
  <c r="I80" i="1" s="1"/>
  <c r="J80" i="1" s="1"/>
  <c r="H79" i="1"/>
  <c r="I79" i="1" s="1"/>
  <c r="J79" i="1" s="1"/>
  <c r="H78" i="1"/>
  <c r="I78" i="1" s="1"/>
  <c r="J78" i="1" s="1"/>
  <c r="H77" i="1"/>
  <c r="I77" i="1" s="1"/>
  <c r="J77" i="1" s="1"/>
  <c r="H76" i="1"/>
  <c r="I76" i="1" s="1"/>
  <c r="A76" i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H70" i="1"/>
  <c r="I70" i="1" s="1"/>
  <c r="J70" i="1" s="1"/>
  <c r="H69" i="1"/>
  <c r="I69" i="1" s="1"/>
  <c r="J69" i="1" s="1"/>
  <c r="H68" i="1"/>
  <c r="I68" i="1" s="1"/>
  <c r="J68" i="1" s="1"/>
  <c r="H67" i="1"/>
  <c r="I67" i="1" s="1"/>
  <c r="J67" i="1" s="1"/>
  <c r="H66" i="1"/>
  <c r="I66" i="1" s="1"/>
  <c r="J66" i="1" s="1"/>
  <c r="H65" i="1"/>
  <c r="I65" i="1" s="1"/>
  <c r="J65" i="1" s="1"/>
  <c r="H64" i="1"/>
  <c r="I64" i="1" s="1"/>
  <c r="J64" i="1" s="1"/>
  <c r="H63" i="1"/>
  <c r="I63" i="1" s="1"/>
  <c r="J63" i="1" s="1"/>
  <c r="H62" i="1"/>
  <c r="I62" i="1" s="1"/>
  <c r="J62" i="1" s="1"/>
  <c r="H61" i="1"/>
  <c r="I61" i="1" s="1"/>
  <c r="J61" i="1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H60" i="1"/>
  <c r="I60" i="1" s="1"/>
  <c r="A60" i="1"/>
  <c r="I56" i="1"/>
  <c r="J56" i="1" s="1"/>
  <c r="H56" i="1"/>
  <c r="I55" i="1"/>
  <c r="J55" i="1" s="1"/>
  <c r="H55" i="1"/>
  <c r="I54" i="1"/>
  <c r="J54" i="1" s="1"/>
  <c r="H54" i="1"/>
  <c r="I53" i="1"/>
  <c r="J53" i="1" s="1"/>
  <c r="H53" i="1"/>
  <c r="I52" i="1"/>
  <c r="J52" i="1" s="1"/>
  <c r="H52" i="1"/>
  <c r="I51" i="1"/>
  <c r="H51" i="1"/>
  <c r="I50" i="1"/>
  <c r="J50" i="1" s="1"/>
  <c r="H50" i="1"/>
  <c r="I49" i="1"/>
  <c r="J49" i="1" s="1"/>
  <c r="H49" i="1"/>
  <c r="I48" i="1"/>
  <c r="J48" i="1" s="1"/>
  <c r="H48" i="1"/>
  <c r="I47" i="1"/>
  <c r="J47" i="1" s="1"/>
  <c r="H47" i="1"/>
  <c r="I46" i="1"/>
  <c r="J46" i="1" s="1"/>
  <c r="H46" i="1"/>
  <c r="I45" i="1"/>
  <c r="J45" i="1" s="1"/>
  <c r="H45" i="1"/>
  <c r="I44" i="1"/>
  <c r="J44" i="1" s="1"/>
  <c r="H44" i="1"/>
  <c r="J43" i="1"/>
  <c r="I43" i="1"/>
  <c r="H43" i="1"/>
  <c r="I42" i="1"/>
  <c r="J42" i="1" s="1"/>
  <c r="H42" i="1"/>
  <c r="I41" i="1"/>
  <c r="J41" i="1" s="1"/>
  <c r="H41" i="1"/>
  <c r="I40" i="1"/>
  <c r="J40" i="1" s="1"/>
  <c r="H40" i="1"/>
  <c r="I39" i="1"/>
  <c r="J39" i="1" s="1"/>
  <c r="H39" i="1"/>
  <c r="I38" i="1"/>
  <c r="J38" i="1" s="1"/>
  <c r="H38" i="1"/>
  <c r="I37" i="1"/>
  <c r="J37" i="1" s="1"/>
  <c r="H37" i="1"/>
  <c r="I36" i="1"/>
  <c r="J36" i="1" s="1"/>
  <c r="H36" i="1"/>
  <c r="I35" i="1"/>
  <c r="J35" i="1" s="1"/>
  <c r="H35" i="1"/>
  <c r="I34" i="1"/>
  <c r="J34" i="1" s="1"/>
  <c r="H34" i="1"/>
  <c r="I33" i="1"/>
  <c r="J33" i="1" s="1"/>
  <c r="H33" i="1"/>
  <c r="I32" i="1"/>
  <c r="J32" i="1" s="1"/>
  <c r="H32" i="1"/>
  <c r="I31" i="1"/>
  <c r="J31" i="1" s="1"/>
  <c r="H31" i="1"/>
  <c r="I30" i="1"/>
  <c r="J30" i="1" s="1"/>
  <c r="H30" i="1"/>
  <c r="I29" i="1"/>
  <c r="J29" i="1" s="1"/>
  <c r="H29" i="1"/>
  <c r="I28" i="1"/>
  <c r="J28" i="1" s="1"/>
  <c r="H28" i="1"/>
  <c r="J27" i="1"/>
  <c r="I27" i="1"/>
  <c r="H27" i="1"/>
  <c r="I26" i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I16" i="1"/>
  <c r="J16" i="1" s="1"/>
  <c r="H16" i="1"/>
  <c r="I15" i="1"/>
  <c r="J15" i="1" s="1"/>
  <c r="H15" i="1"/>
  <c r="I14" i="1"/>
  <c r="J14" i="1" s="1"/>
  <c r="H14" i="1"/>
  <c r="I13" i="1"/>
  <c r="J13" i="1" s="1"/>
  <c r="H13" i="1"/>
  <c r="I12" i="1"/>
  <c r="J12" i="1" s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I11" i="1"/>
  <c r="J11" i="1" s="1"/>
  <c r="H11" i="1"/>
  <c r="J76" i="1" l="1"/>
  <c r="J97" i="1" s="1"/>
  <c r="C141" i="1" s="1"/>
  <c r="I97" i="1"/>
  <c r="G121" i="1"/>
  <c r="J60" i="1"/>
  <c r="J71" i="1" s="1"/>
  <c r="C140" i="1" s="1"/>
  <c r="I71" i="1"/>
  <c r="D123" i="1"/>
  <c r="D124" i="1" s="1"/>
  <c r="D125" i="1" s="1"/>
  <c r="D126" i="1" s="1"/>
  <c r="G122" i="1"/>
  <c r="G123" i="1"/>
  <c r="J57" i="1"/>
  <c r="C139" i="1" s="1"/>
  <c r="G103" i="1"/>
  <c r="G113" i="1" s="1"/>
  <c r="F113" i="1"/>
  <c r="G124" i="1"/>
  <c r="I57" i="1"/>
  <c r="F135" i="1"/>
  <c r="F127" i="1"/>
  <c r="G119" i="1"/>
  <c r="G125" i="1" l="1"/>
  <c r="D132" i="1"/>
  <c r="G126" i="1"/>
  <c r="G127" i="1" s="1"/>
  <c r="D133" i="1" l="1"/>
  <c r="G132" i="1"/>
  <c r="D134" i="1" l="1"/>
  <c r="G134" i="1" s="1"/>
  <c r="G133" i="1"/>
  <c r="G135" i="1" l="1"/>
  <c r="C138" i="1" s="1"/>
  <c r="C142" i="1" s="1"/>
  <c r="C143" i="1" s="1"/>
  <c r="C144" i="1" s="1"/>
  <c r="C145" i="1" s="1"/>
</calcChain>
</file>

<file path=xl/sharedStrings.xml><?xml version="1.0" encoding="utf-8"?>
<sst xmlns="http://schemas.openxmlformats.org/spreadsheetml/2006/main" count="335" uniqueCount="168">
  <si>
    <t xml:space="preserve">Lampiran  </t>
  </si>
  <si>
    <t>: Penawaran Cleaning Service</t>
  </si>
  <si>
    <t>Nomor</t>
  </si>
  <si>
    <t>: ................................</t>
  </si>
  <si>
    <t xml:space="preserve">Tanggal </t>
  </si>
  <si>
    <r>
      <t>A</t>
    </r>
    <r>
      <rPr>
        <b/>
        <u val="singleAccounting"/>
        <sz val="11"/>
        <color indexed="8"/>
        <rFont val="Calibri Light"/>
        <family val="1"/>
        <scheme val="major"/>
      </rPr>
      <t>nalisa Biaya Pekerjaan Cleaning Service</t>
    </r>
  </si>
  <si>
    <t>di Universitas Islam Negeri Maulana Malik Ibrahim Malang</t>
  </si>
  <si>
    <t>No</t>
  </si>
  <si>
    <t>Nama Peralatan, Mesin dan Chemical</t>
  </si>
  <si>
    <t>Jml Keb</t>
  </si>
  <si>
    <t>satuan</t>
  </si>
  <si>
    <t>Masa Pakai</t>
  </si>
  <si>
    <t>Harga Satuan</t>
  </si>
  <si>
    <t>Total Harga</t>
  </si>
  <si>
    <t>Perbulan</t>
  </si>
  <si>
    <t>Mesin dan Peralatan Cleaning Service</t>
  </si>
  <si>
    <t>Low Speed Floor Polisher</t>
  </si>
  <si>
    <t>Unit</t>
  </si>
  <si>
    <t>Bln</t>
  </si>
  <si>
    <t>Vacum Cleaner wet&amp;dry 60 ltr</t>
  </si>
  <si>
    <t>Dust pan tertutup</t>
  </si>
  <si>
    <t>pc</t>
  </si>
  <si>
    <t>Dust pan terbuka</t>
  </si>
  <si>
    <t>Ember</t>
  </si>
  <si>
    <t>Floor squeeze</t>
  </si>
  <si>
    <t>Gayung</t>
  </si>
  <si>
    <t>Hand sprayer 500ml</t>
  </si>
  <si>
    <t>Kape</t>
  </si>
  <si>
    <t>Kemucing</t>
  </si>
  <si>
    <t>Kop WC</t>
  </si>
  <si>
    <t>Lap kanebo</t>
  </si>
  <si>
    <t>Lap Merah</t>
  </si>
  <si>
    <t>Lmbr</t>
  </si>
  <si>
    <t>Lap Biru</t>
  </si>
  <si>
    <t>Lap kotak</t>
  </si>
  <si>
    <t>Lobby lengkap</t>
  </si>
  <si>
    <t>set</t>
  </si>
  <si>
    <t>Kain Lobby Daster</t>
  </si>
  <si>
    <t>Pcs</t>
  </si>
  <si>
    <t>Masker</t>
  </si>
  <si>
    <t>Mop lengkap</t>
  </si>
  <si>
    <t>Kain Mop</t>
  </si>
  <si>
    <t>Sapu ijuk/ Nilon</t>
  </si>
  <si>
    <t>Sepatu boot</t>
  </si>
  <si>
    <t>Telescopik 9 meter</t>
  </si>
  <si>
    <t>Sikat tangan</t>
  </si>
  <si>
    <t>Sikat tangkai</t>
  </si>
  <si>
    <t>Tangga aluminium 2 meter</t>
  </si>
  <si>
    <t>Wet floor sign</t>
  </si>
  <si>
    <t>Window squeeqee 35 cm</t>
  </si>
  <si>
    <t>Window washer 35 cm</t>
  </si>
  <si>
    <t>Isi Karter</t>
  </si>
  <si>
    <t>pack</t>
  </si>
  <si>
    <t>Lap majun</t>
  </si>
  <si>
    <t>kg</t>
  </si>
  <si>
    <t>Scrubbrush</t>
  </si>
  <si>
    <t>Pad Holder</t>
  </si>
  <si>
    <t>Pad merah 17"</t>
  </si>
  <si>
    <t>Pad putih 17"</t>
  </si>
  <si>
    <t>Pad Coklat 17"</t>
  </si>
  <si>
    <t>Sarung tangan karet</t>
  </si>
  <si>
    <t>Spidernet</t>
  </si>
  <si>
    <t>Kabel roll @ 50 meter</t>
  </si>
  <si>
    <t>Trolly sampah 120ltr</t>
  </si>
  <si>
    <t>Trolly sampah 240ltr</t>
  </si>
  <si>
    <t>Tempat Sampah Toilet</t>
  </si>
  <si>
    <t>Tempat Sampah Corridor</t>
  </si>
  <si>
    <t>Single bucked</t>
  </si>
  <si>
    <t>Tempat sampah kecil depan ruang</t>
  </si>
  <si>
    <t>stell</t>
  </si>
  <si>
    <t>Total Biaya</t>
  </si>
  <si>
    <t>Chemical Cleaning Service</t>
  </si>
  <si>
    <t>Dust a Way</t>
  </si>
  <si>
    <t>Galon</t>
  </si>
  <si>
    <t>Glass cleaner</t>
  </si>
  <si>
    <t>Terrific</t>
  </si>
  <si>
    <t>Floor cleaner</t>
  </si>
  <si>
    <t>Kiff</t>
  </si>
  <si>
    <t>Botol</t>
  </si>
  <si>
    <t>Watsol</t>
  </si>
  <si>
    <t>Metal Shine</t>
  </si>
  <si>
    <t>Marble Powder</t>
  </si>
  <si>
    <t>Kg</t>
  </si>
  <si>
    <t>Polybag 90 x 100 (hitam)</t>
  </si>
  <si>
    <t>Kamper bola</t>
  </si>
  <si>
    <t>Kantong plastic besar 50 x 60</t>
  </si>
  <si>
    <t>lusin</t>
  </si>
  <si>
    <t>Mesin, Peralatan dan Chemical Gardening (Landscaping Cost)</t>
  </si>
  <si>
    <t>Mesin Potong Rumput Gendong</t>
  </si>
  <si>
    <t>unit</t>
  </si>
  <si>
    <t>Selang Air 50 m</t>
  </si>
  <si>
    <t>Sarung Tangan Kain</t>
  </si>
  <si>
    <t>Sabit</t>
  </si>
  <si>
    <t>Cangkul</t>
  </si>
  <si>
    <t>Batu Asah</t>
  </si>
  <si>
    <t>Cetok</t>
  </si>
  <si>
    <t>Linggis</t>
  </si>
  <si>
    <t>Gunting Taman Besar</t>
  </si>
  <si>
    <t>Gunting Taman Kecil</t>
  </si>
  <si>
    <t>Springkel</t>
  </si>
  <si>
    <t>Jas Hujan</t>
  </si>
  <si>
    <t>Olie Mesin (Untuk Mesin Potong Rumput)</t>
  </si>
  <si>
    <t>liter</t>
  </si>
  <si>
    <t>Bensin (Untuk Mesin Potong Rumput )</t>
  </si>
  <si>
    <t>Pupuk urea</t>
  </si>
  <si>
    <t>Pupuk KCL</t>
  </si>
  <si>
    <t>Pupuk Organik</t>
  </si>
  <si>
    <t>Furadan</t>
  </si>
  <si>
    <t xml:space="preserve">Sapu Lidi Tangkai </t>
  </si>
  <si>
    <t>Matador</t>
  </si>
  <si>
    <t>Kaleng</t>
  </si>
  <si>
    <t>Sprayer Swan</t>
  </si>
  <si>
    <t xml:space="preserve">PLOTTING TENAGA KERJA </t>
  </si>
  <si>
    <t>DI UIN MAULANA MALIK IBRAHIM MALANG JL. GAJAYANA NO. 50 MALANG dan RKB JL. SUNAN MURIA MALANG</t>
  </si>
  <si>
    <t>Jabatan/Posisi</t>
  </si>
  <si>
    <t>Jumlah Orang</t>
  </si>
  <si>
    <t>Jumlah Bulan</t>
  </si>
  <si>
    <t>Harga Satuan (Rp)</t>
  </si>
  <si>
    <t>Project Leader</t>
  </si>
  <si>
    <t>Petugas Cleaning Gedung A</t>
  </si>
  <si>
    <t>Petugas Cleaning Gedung B</t>
  </si>
  <si>
    <t>Halaman sekitar Gedung A, B, dan C</t>
  </si>
  <si>
    <t>Petugas Cleaning Gedung C</t>
  </si>
  <si>
    <t>Petugas Cleaning Rektorat Lantai 1 dan Taman Seputar Rektorat</t>
  </si>
  <si>
    <t>Masjid Tarbiyah dan Kamar Mandi Wisma Ta'mir</t>
  </si>
  <si>
    <t>Petugas Perawatan Taman</t>
  </si>
  <si>
    <t>Masjid Ulul Albab dan halaman sekitarnya</t>
  </si>
  <si>
    <t>RKB</t>
  </si>
  <si>
    <t>Total</t>
  </si>
  <si>
    <t>Ket:</t>
  </si>
  <si>
    <t>PLOTTING TENAGA KERJA</t>
  </si>
  <si>
    <t>DI PASCASARJANA UIN MAULANA MALIK IBRAHIM MALANG JL. IR.SUKARNO NO. 1 BATU</t>
  </si>
  <si>
    <t>Petugas Cleaning Gedung Administrasi</t>
  </si>
  <si>
    <t>Petugas Cleaning Gedung Kuliah</t>
  </si>
  <si>
    <t>Petugas Cleaning Masjid</t>
  </si>
  <si>
    <t>Petugas Cleaning Halaman &amp; Tempat Parkir</t>
  </si>
  <si>
    <t>Petugas Cleaning Guest House</t>
  </si>
  <si>
    <t>Petugas Ma'had FKIK + Ruang Kuliah</t>
  </si>
  <si>
    <t>DI UIN MAULANA MALIK IBRAHIM MALANG 3 FKIK (Jalan Dusun Precet, Desa Sumber Sekar, Kec. Dau, Kab. Malang)</t>
  </si>
  <si>
    <t>Petugas Cleaning Ruang Administrasi</t>
  </si>
  <si>
    <t>Jumlah Pegawai</t>
  </si>
  <si>
    <t>I</t>
  </si>
  <si>
    <t>Total Salary &amp; Wages cost 44 orang (11 bulan)</t>
  </si>
  <si>
    <t>II</t>
  </si>
  <si>
    <t>Total Cleaning Equipment cost (11 bulan)</t>
  </si>
  <si>
    <t>III</t>
  </si>
  <si>
    <t>Total Cleaning Chemical cost (11 bulan)</t>
  </si>
  <si>
    <t>IV</t>
  </si>
  <si>
    <t>Total Landscaping cost (11 bulan)</t>
  </si>
  <si>
    <t>V</t>
  </si>
  <si>
    <t>Total Cost (11 bulan)</t>
  </si>
  <si>
    <t>VI</t>
  </si>
  <si>
    <t>PPN (10%)</t>
  </si>
  <si>
    <t>GRAND TOTAL</t>
  </si>
  <si>
    <t>Pembulatan</t>
  </si>
  <si>
    <t>Terbilang : Satu Milyar Delapan Ratus Empat Puluh Satu Juta Lima Ratus Empat Puluh Lima Rupiah</t>
  </si>
  <si>
    <t>PT. .....................</t>
  </si>
  <si>
    <t>Direktur/ Pimpinan</t>
  </si>
  <si>
    <t>gaji</t>
  </si>
  <si>
    <t>Seragam Kerja 2 Stell ( Baju + Celana )</t>
  </si>
  <si>
    <t>Gaji sesuai UMK Kota Malang 2017 + Tunjangan, THR, Iuran BPJS Kesehatan &amp; Ketenagakerjaan, dan Lembur maksimal 5% dari upah setiap bulan</t>
  </si>
  <si>
    <t>Gaji sesuai UMK Kota Batu 2017 + Tunjangan, THR, Iuran BPJS Kesehatan &amp; Ketenagakerjaan, dan Lembur maksimal 5% dari upah setiap bulan</t>
  </si>
  <si>
    <t>Gaji sesuai UMK Kab. Malang 2017 + Tunjangan, THR, Iuran BPJS Kesehatan &amp; Ketenagakerjaan, dan Lembur maksimal 5% dari upah setiap bulan</t>
  </si>
  <si>
    <t>Periode Februari 2018 s/d Desember 2018</t>
  </si>
  <si>
    <t>: ........ Januari 2018</t>
  </si>
  <si>
    <t>NB:</t>
  </si>
  <si>
    <t>Harga sudah termasuk pajak dan Management Fee</t>
  </si>
  <si>
    <t>11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</si>
</sst>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_-* #,##0.00\-;_-* &quot;-&quot;??_-;_-@_-"/>
    <numFmt numFmtId="164" formatCode="_(* #,##0.00_);_(* \(#,##0.00\);_(* &quot;-&quot;??_);_(@_)"/>
    <numFmt numFmtId="165" formatCode="_(* #,##0_);_(* \(#,##0\);_(* &quot;-&quot;??_);_(@_)"/>
    <numFmt numFmtId="166" formatCode="_([$Rp-421]* #,##0_);_([$Rp-421]* \(#,##0\);_([$Rp-421]* &quot;-&quot;??_);_(@_)"/>
  </numFmts>
  <fonts count="2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indexed="8"/>
      <name val="Calibri"/>
      <family val="2"/>
    </font>
    <font>
      <sz val="11"/>
      <color theme="1"/>
      <name val="Calibri Light"/>
      <family val="1"/>
      <scheme val="major"/>
    </font>
    <font>
      <sz val="12"/>
      <color indexed="8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b/>
      <u val="singleAccounting"/>
      <sz val="11"/>
      <color indexed="8"/>
      <name val="Calibri Light"/>
      <family val="1"/>
      <scheme val="major"/>
    </font>
    <font>
      <b/>
      <i/>
      <u val="singleAccounting"/>
      <sz val="11"/>
      <color indexed="8"/>
      <name val="Calibri Light"/>
      <family val="1"/>
      <scheme val="major"/>
    </font>
    <font>
      <u val="singleAccounting"/>
      <sz val="11"/>
      <color indexed="8"/>
      <name val="Calibri Light"/>
      <family val="1"/>
      <scheme val="major"/>
    </font>
    <font>
      <b/>
      <sz val="12"/>
      <color indexed="8"/>
      <name val="Calibri Light"/>
      <family val="1"/>
      <scheme val="major"/>
    </font>
    <font>
      <sz val="11"/>
      <name val="Calibri Light"/>
      <family val="1"/>
      <scheme val="major"/>
    </font>
    <font>
      <b/>
      <u val="singleAccounting"/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sz val="14"/>
      <color rgb="FF000000"/>
      <name val="Times New Roman"/>
      <family val="1"/>
    </font>
    <font>
      <b/>
      <i/>
      <sz val="11"/>
      <color indexed="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4" fillId="2" borderId="0" xfId="3" quotePrefix="1" applyFont="1" applyFill="1" applyAlignment="1">
      <alignment vertical="center"/>
    </xf>
    <xf numFmtId="164" fontId="3" fillId="2" borderId="0" xfId="2" applyFont="1" applyFill="1"/>
    <xf numFmtId="164" fontId="3" fillId="2" borderId="0" xfId="2" applyFont="1" applyFill="1" applyBorder="1" applyAlignment="1">
      <alignment horizontal="center"/>
    </xf>
    <xf numFmtId="164" fontId="3" fillId="2" borderId="0" xfId="2" applyFont="1" applyFill="1" applyBorder="1"/>
    <xf numFmtId="0" fontId="19" fillId="2" borderId="0" xfId="3" applyFont="1" applyFill="1" applyAlignment="1">
      <alignment vertical="center"/>
    </xf>
    <xf numFmtId="164" fontId="10" fillId="2" borderId="0" xfId="2" applyFont="1" applyFill="1" applyBorder="1" applyAlignment="1">
      <alignment horizontal="center"/>
    </xf>
    <xf numFmtId="164" fontId="10" fillId="2" borderId="0" xfId="2" applyFont="1" applyFill="1" applyBorder="1"/>
    <xf numFmtId="0" fontId="19" fillId="2" borderId="10" xfId="3" applyFont="1" applyFill="1" applyBorder="1" applyAlignment="1">
      <alignment vertical="center"/>
    </xf>
    <xf numFmtId="164" fontId="10" fillId="2" borderId="0" xfId="2" applyFont="1" applyFill="1"/>
    <xf numFmtId="165" fontId="3" fillId="2" borderId="0" xfId="2" applyNumberFormat="1" applyFont="1" applyFill="1" applyBorder="1"/>
    <xf numFmtId="0" fontId="4" fillId="2" borderId="0" xfId="3" applyFont="1" applyFill="1" applyAlignment="1">
      <alignment horizontal="left" vertical="center" wrapText="1"/>
    </xf>
    <xf numFmtId="0" fontId="4" fillId="2" borderId="0" xfId="3" applyFont="1" applyFill="1" applyAlignment="1">
      <alignment horizontal="left" vertical="center" wrapText="1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right" vertical="center" wrapText="1"/>
    </xf>
    <xf numFmtId="0" fontId="4" fillId="2" borderId="0" xfId="3" applyFont="1" applyFill="1" applyAlignment="1">
      <alignment vertical="center" wrapText="1"/>
    </xf>
    <xf numFmtId="164" fontId="5" fillId="2" borderId="0" xfId="2" applyFont="1" applyFill="1" applyAlignment="1">
      <alignment horizontal="center"/>
    </xf>
    <xf numFmtId="164" fontId="6" fillId="2" borderId="0" xfId="2" applyFont="1" applyFill="1" applyAlignment="1">
      <alignment horizontal="center"/>
    </xf>
    <xf numFmtId="164" fontId="5" fillId="2" borderId="0" xfId="2" applyFont="1" applyFill="1" applyAlignment="1">
      <alignment horizontal="center"/>
    </xf>
    <xf numFmtId="164" fontId="5" fillId="2" borderId="0" xfId="2" applyFont="1" applyFill="1" applyBorder="1"/>
    <xf numFmtId="165" fontId="5" fillId="2" borderId="0" xfId="2" applyNumberFormat="1" applyFont="1" applyFill="1" applyBorder="1" applyAlignment="1">
      <alignment horizontal="center" vertical="center"/>
    </xf>
    <xf numFmtId="164" fontId="5" fillId="2" borderId="0" xfId="2" applyFont="1" applyFill="1" applyBorder="1" applyAlignment="1">
      <alignment horizontal="center" vertical="center"/>
    </xf>
    <xf numFmtId="164" fontId="5" fillId="2" borderId="0" xfId="2" applyFont="1" applyFill="1" applyAlignment="1">
      <alignment horizontal="center" vertical="center"/>
    </xf>
    <xf numFmtId="164" fontId="7" fillId="2" borderId="0" xfId="2" applyFont="1" applyFill="1" applyBorder="1"/>
    <xf numFmtId="1" fontId="3" fillId="2" borderId="0" xfId="2" applyNumberFormat="1" applyFont="1" applyFill="1" applyAlignment="1">
      <alignment horizontal="center" vertical="center"/>
    </xf>
    <xf numFmtId="164" fontId="4" fillId="2" borderId="0" xfId="2" applyFont="1" applyFill="1" applyBorder="1" applyAlignment="1"/>
    <xf numFmtId="1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4" fontId="4" fillId="2" borderId="0" xfId="2" applyFont="1" applyFill="1" applyBorder="1" applyAlignment="1">
      <alignment horizontal="center"/>
    </xf>
    <xf numFmtId="165" fontId="3" fillId="2" borderId="0" xfId="2" applyNumberFormat="1" applyFont="1" applyFill="1"/>
    <xf numFmtId="164" fontId="6" fillId="2" borderId="0" xfId="2" applyFont="1" applyFill="1" applyBorder="1"/>
    <xf numFmtId="1" fontId="8" fillId="2" borderId="0" xfId="2" applyNumberFormat="1" applyFont="1" applyFill="1" applyBorder="1" applyAlignment="1">
      <alignment vertical="center"/>
    </xf>
    <xf numFmtId="165" fontId="8" fillId="2" borderId="0" xfId="2" applyNumberFormat="1" applyFont="1" applyFill="1" applyBorder="1" applyAlignment="1">
      <alignment horizontal="center" vertical="center"/>
    </xf>
    <xf numFmtId="164" fontId="8" fillId="2" borderId="0" xfId="2" applyFont="1" applyFill="1" applyBorder="1"/>
    <xf numFmtId="164" fontId="8" fillId="2" borderId="0" xfId="2" applyFont="1" applyFill="1"/>
    <xf numFmtId="165" fontId="6" fillId="2" borderId="0" xfId="2" applyNumberFormat="1" applyFont="1" applyFill="1"/>
    <xf numFmtId="165" fontId="5" fillId="2" borderId="0" xfId="2" applyNumberFormat="1" applyFont="1" applyFill="1"/>
    <xf numFmtId="1" fontId="3" fillId="2" borderId="0" xfId="2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horizontal="center" vertical="center"/>
    </xf>
    <xf numFmtId="164" fontId="4" fillId="2" borderId="0" xfId="2" applyFont="1" applyFill="1" applyBorder="1" applyAlignment="1">
      <alignment wrapText="1"/>
    </xf>
    <xf numFmtId="1" fontId="4" fillId="2" borderId="0" xfId="2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Border="1" applyAlignment="1">
      <alignment horizontal="center" vertical="center" wrapText="1"/>
    </xf>
    <xf numFmtId="165" fontId="8" fillId="2" borderId="0" xfId="2" applyNumberFormat="1" applyFont="1" applyFill="1" applyBorder="1"/>
    <xf numFmtId="164" fontId="9" fillId="2" borderId="0" xfId="2" applyFont="1" applyFill="1" applyBorder="1" applyAlignment="1"/>
    <xf numFmtId="164" fontId="9" fillId="2" borderId="0" xfId="2" applyFont="1" applyFill="1" applyAlignment="1">
      <alignment horizontal="left"/>
    </xf>
    <xf numFmtId="164" fontId="9" fillId="2" borderId="1" xfId="2" applyFont="1" applyFill="1" applyBorder="1" applyAlignment="1">
      <alignment horizontal="left"/>
    </xf>
    <xf numFmtId="164" fontId="9" fillId="2" borderId="2" xfId="2" applyFont="1" applyFill="1" applyBorder="1" applyAlignment="1">
      <alignment vertical="center"/>
    </xf>
    <xf numFmtId="0" fontId="9" fillId="2" borderId="2" xfId="3" applyFont="1" applyFill="1" applyBorder="1" applyAlignment="1">
      <alignment horizontal="center" vertical="center"/>
    </xf>
    <xf numFmtId="164" fontId="9" fillId="2" borderId="2" xfId="2" applyFont="1" applyFill="1" applyBorder="1" applyAlignment="1">
      <alignment horizontal="center" vertical="center" wrapText="1"/>
    </xf>
    <xf numFmtId="164" fontId="9" fillId="2" borderId="2" xfId="2" applyFont="1" applyFill="1" applyBorder="1" applyAlignment="1">
      <alignment horizontal="center" vertical="center"/>
    </xf>
    <xf numFmtId="165" fontId="3" fillId="2" borderId="2" xfId="2" applyNumberFormat="1" applyFont="1" applyFill="1" applyBorder="1"/>
    <xf numFmtId="164" fontId="4" fillId="2" borderId="2" xfId="2" applyFont="1" applyFill="1" applyBorder="1" applyAlignment="1"/>
    <xf numFmtId="1" fontId="4" fillId="2" borderId="2" xfId="2" applyNumberFormat="1" applyFont="1" applyFill="1" applyBorder="1" applyAlignment="1">
      <alignment horizontal="center"/>
    </xf>
    <xf numFmtId="164" fontId="3" fillId="2" borderId="2" xfId="2" applyFont="1" applyFill="1" applyBorder="1"/>
    <xf numFmtId="165" fontId="10" fillId="2" borderId="0" xfId="2" applyNumberFormat="1" applyFont="1" applyFill="1"/>
    <xf numFmtId="165" fontId="3" fillId="2" borderId="2" xfId="2" applyNumberFormat="1" applyFont="1" applyFill="1" applyBorder="1" applyAlignment="1">
      <alignment vertical="center"/>
    </xf>
    <xf numFmtId="164" fontId="4" fillId="2" borderId="2" xfId="2" applyFont="1" applyFill="1" applyBorder="1" applyAlignment="1">
      <alignment vertical="center" wrapText="1"/>
    </xf>
    <xf numFmtId="1" fontId="4" fillId="2" borderId="2" xfId="2" applyNumberFormat="1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vertical="center"/>
    </xf>
    <xf numFmtId="165" fontId="3" fillId="2" borderId="2" xfId="2" quotePrefix="1" applyNumberFormat="1" applyFont="1" applyFill="1" applyBorder="1"/>
    <xf numFmtId="164" fontId="11" fillId="2" borderId="2" xfId="2" applyFont="1" applyFill="1" applyBorder="1" applyAlignment="1"/>
    <xf numFmtId="1" fontId="11" fillId="2" borderId="2" xfId="2" applyNumberFormat="1" applyFont="1" applyFill="1" applyBorder="1" applyAlignment="1">
      <alignment horizontal="center"/>
    </xf>
    <xf numFmtId="165" fontId="11" fillId="2" borderId="2" xfId="2" applyNumberFormat="1" applyFont="1" applyFill="1" applyBorder="1" applyAlignment="1">
      <alignment horizontal="center"/>
    </xf>
    <xf numFmtId="165" fontId="6" fillId="2" borderId="2" xfId="2" applyNumberFormat="1" applyFont="1" applyFill="1" applyBorder="1"/>
    <xf numFmtId="164" fontId="6" fillId="2" borderId="2" xfId="2" applyFont="1" applyFill="1" applyBorder="1"/>
    <xf numFmtId="164" fontId="3" fillId="2" borderId="0" xfId="2" applyFont="1" applyFill="1" applyAlignment="1">
      <alignment horizontal="right"/>
    </xf>
    <xf numFmtId="0" fontId="9" fillId="2" borderId="0" xfId="3" applyFont="1" applyFill="1"/>
    <xf numFmtId="1" fontId="4" fillId="2" borderId="0" xfId="2" applyNumberFormat="1" applyFont="1" applyFill="1" applyBorder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164" fontId="5" fillId="2" borderId="0" xfId="2" applyFont="1" applyFill="1"/>
    <xf numFmtId="165" fontId="4" fillId="2" borderId="2" xfId="2" applyNumberFormat="1" applyFont="1" applyFill="1" applyBorder="1" applyAlignment="1">
      <alignment horizontal="center"/>
    </xf>
    <xf numFmtId="1" fontId="6" fillId="2" borderId="2" xfId="2" applyNumberFormat="1" applyFont="1" applyFill="1" applyBorder="1" applyAlignment="1">
      <alignment horizontal="center"/>
    </xf>
    <xf numFmtId="164" fontId="5" fillId="2" borderId="0" xfId="2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center"/>
    </xf>
    <xf numFmtId="165" fontId="12" fillId="2" borderId="0" xfId="2" applyNumberFormat="1" applyFont="1" applyFill="1" applyBorder="1"/>
    <xf numFmtId="164" fontId="5" fillId="2" borderId="2" xfId="2" applyFont="1" applyFill="1" applyBorder="1" applyAlignment="1">
      <alignment horizontal="center"/>
    </xf>
    <xf numFmtId="164" fontId="13" fillId="2" borderId="3" xfId="2" applyFont="1" applyFill="1" applyBorder="1" applyAlignment="1"/>
    <xf numFmtId="166" fontId="5" fillId="2" borderId="4" xfId="2" applyNumberFormat="1" applyFont="1" applyFill="1" applyBorder="1" applyAlignment="1">
      <alignment horizontal="center"/>
    </xf>
    <xf numFmtId="166" fontId="5" fillId="2" borderId="5" xfId="2" applyNumberFormat="1" applyFont="1" applyFill="1" applyBorder="1" applyAlignment="1">
      <alignment horizontal="center"/>
    </xf>
    <xf numFmtId="166" fontId="5" fillId="2" borderId="3" xfId="2" applyNumberFormat="1" applyFont="1" applyFill="1" applyBorder="1" applyAlignment="1">
      <alignment horizontal="center"/>
    </xf>
    <xf numFmtId="164" fontId="3" fillId="2" borderId="6" xfId="2" applyFont="1" applyFill="1" applyBorder="1"/>
    <xf numFmtId="164" fontId="5" fillId="2" borderId="7" xfId="2" applyFont="1" applyFill="1" applyBorder="1" applyAlignment="1">
      <alignment horizontal="center"/>
    </xf>
    <xf numFmtId="164" fontId="5" fillId="2" borderId="8" xfId="2" applyFont="1" applyFill="1" applyBorder="1" applyAlignment="1">
      <alignment horizontal="center"/>
    </xf>
    <xf numFmtId="164" fontId="9" fillId="2" borderId="3" xfId="2" applyFont="1" applyFill="1" applyBorder="1" applyAlignment="1"/>
    <xf numFmtId="164" fontId="3" fillId="2" borderId="9" xfId="2" applyFont="1" applyFill="1" applyBorder="1"/>
    <xf numFmtId="164" fontId="9" fillId="2" borderId="5" xfId="2" applyFont="1" applyFill="1" applyBorder="1" applyAlignment="1"/>
    <xf numFmtId="164" fontId="14" fillId="2" borderId="4" xfId="2" applyFont="1" applyFill="1" applyBorder="1"/>
    <xf numFmtId="164" fontId="5" fillId="2" borderId="5" xfId="2" applyFont="1" applyFill="1" applyBorder="1" applyAlignment="1">
      <alignment horizontal="right"/>
    </xf>
    <xf numFmtId="165" fontId="3" fillId="2" borderId="5" xfId="2" applyNumberFormat="1" applyFont="1" applyFill="1" applyBorder="1" applyAlignment="1">
      <alignment horizontal="center"/>
    </xf>
    <xf numFmtId="165" fontId="12" fillId="2" borderId="3" xfId="2" applyNumberFormat="1" applyFont="1" applyFill="1" applyBorder="1"/>
    <xf numFmtId="164" fontId="18" fillId="2" borderId="0" xfId="2" applyFont="1" applyFill="1"/>
    <xf numFmtId="164" fontId="17" fillId="2" borderId="0" xfId="2" applyFont="1" applyFill="1" applyBorder="1" applyAlignment="1">
      <alignment horizontal="left"/>
    </xf>
    <xf numFmtId="165" fontId="3" fillId="2" borderId="0" xfId="2" applyNumberFormat="1" applyFont="1" applyFill="1" applyBorder="1" applyAlignment="1">
      <alignment horizontal="center"/>
    </xf>
    <xf numFmtId="0" fontId="15" fillId="2" borderId="0" xfId="0" applyFont="1" applyFill="1" applyBorder="1"/>
    <xf numFmtId="0" fontId="16" fillId="2" borderId="0" xfId="0" applyFont="1" applyFill="1"/>
    <xf numFmtId="165" fontId="15" fillId="2" borderId="0" xfId="0" applyNumberFormat="1" applyFont="1" applyFill="1" applyBorder="1"/>
    <xf numFmtId="165" fontId="3" fillId="2" borderId="0" xfId="1" applyNumberFormat="1" applyFont="1" applyFill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zoomScale="55" zoomScaleNormal="55" workbookViewId="0">
      <selection activeCell="J123" sqref="J123"/>
    </sheetView>
  </sheetViews>
  <sheetFormatPr defaultRowHeight="15"/>
  <cols>
    <col min="1" max="1" width="6" style="2" customWidth="1"/>
    <col min="2" max="2" width="64.85546875" style="4" customWidth="1"/>
    <col min="3" max="3" width="9" style="10" customWidth="1"/>
    <col min="4" max="4" width="9.28515625" style="10" bestFit="1" customWidth="1"/>
    <col min="5" max="5" width="18.5703125" style="10" bestFit="1" customWidth="1"/>
    <col min="6" max="6" width="20.140625" style="4" customWidth="1"/>
    <col min="7" max="7" width="20.85546875" style="4" customWidth="1"/>
    <col min="8" max="8" width="18.7109375" style="2" customWidth="1"/>
    <col min="9" max="9" width="20.7109375" style="2" customWidth="1"/>
    <col min="10" max="10" width="21.28515625" style="2" customWidth="1"/>
    <col min="11" max="255" width="9.140625" style="2"/>
    <col min="256" max="256" width="4.5703125" style="2" customWidth="1"/>
    <col min="257" max="257" width="64.85546875" style="2" customWidth="1"/>
    <col min="258" max="258" width="9" style="2" customWidth="1"/>
    <col min="259" max="259" width="9.28515625" style="2" bestFit="1" customWidth="1"/>
    <col min="260" max="260" width="11.42578125" style="2" customWidth="1"/>
    <col min="261" max="261" width="15.28515625" style="2" customWidth="1"/>
    <col min="262" max="262" width="16.5703125" style="2" customWidth="1"/>
    <col min="263" max="263" width="15.28515625" style="2" bestFit="1" customWidth="1"/>
    <col min="264" max="264" width="17.5703125" style="2" customWidth="1"/>
    <col min="265" max="265" width="16.5703125" style="2" customWidth="1"/>
    <col min="266" max="266" width="13.85546875" style="2" bestFit="1" customWidth="1"/>
    <col min="267" max="511" width="9.140625" style="2"/>
    <col min="512" max="512" width="4.5703125" style="2" customWidth="1"/>
    <col min="513" max="513" width="64.85546875" style="2" customWidth="1"/>
    <col min="514" max="514" width="9" style="2" customWidth="1"/>
    <col min="515" max="515" width="9.28515625" style="2" bestFit="1" customWidth="1"/>
    <col min="516" max="516" width="11.42578125" style="2" customWidth="1"/>
    <col min="517" max="517" width="15.28515625" style="2" customWidth="1"/>
    <col min="518" max="518" width="16.5703125" style="2" customWidth="1"/>
    <col min="519" max="519" width="15.28515625" style="2" bestFit="1" customWidth="1"/>
    <col min="520" max="520" width="17.5703125" style="2" customWidth="1"/>
    <col min="521" max="521" width="16.5703125" style="2" customWidth="1"/>
    <col min="522" max="522" width="13.85546875" style="2" bestFit="1" customWidth="1"/>
    <col min="523" max="767" width="9.140625" style="2"/>
    <col min="768" max="768" width="4.5703125" style="2" customWidth="1"/>
    <col min="769" max="769" width="64.85546875" style="2" customWidth="1"/>
    <col min="770" max="770" width="9" style="2" customWidth="1"/>
    <col min="771" max="771" width="9.28515625" style="2" bestFit="1" customWidth="1"/>
    <col min="772" max="772" width="11.42578125" style="2" customWidth="1"/>
    <col min="773" max="773" width="15.28515625" style="2" customWidth="1"/>
    <col min="774" max="774" width="16.5703125" style="2" customWidth="1"/>
    <col min="775" max="775" width="15.28515625" style="2" bestFit="1" customWidth="1"/>
    <col min="776" max="776" width="17.5703125" style="2" customWidth="1"/>
    <col min="777" max="777" width="16.5703125" style="2" customWidth="1"/>
    <col min="778" max="778" width="13.85546875" style="2" bestFit="1" customWidth="1"/>
    <col min="779" max="1023" width="9.140625" style="2"/>
    <col min="1024" max="1024" width="4.5703125" style="2" customWidth="1"/>
    <col min="1025" max="1025" width="64.85546875" style="2" customWidth="1"/>
    <col min="1026" max="1026" width="9" style="2" customWidth="1"/>
    <col min="1027" max="1027" width="9.28515625" style="2" bestFit="1" customWidth="1"/>
    <col min="1028" max="1028" width="11.42578125" style="2" customWidth="1"/>
    <col min="1029" max="1029" width="15.28515625" style="2" customWidth="1"/>
    <col min="1030" max="1030" width="16.5703125" style="2" customWidth="1"/>
    <col min="1031" max="1031" width="15.28515625" style="2" bestFit="1" customWidth="1"/>
    <col min="1032" max="1032" width="17.5703125" style="2" customWidth="1"/>
    <col min="1033" max="1033" width="16.5703125" style="2" customWidth="1"/>
    <col min="1034" max="1034" width="13.85546875" style="2" bestFit="1" customWidth="1"/>
    <col min="1035" max="1279" width="9.140625" style="2"/>
    <col min="1280" max="1280" width="4.5703125" style="2" customWidth="1"/>
    <col min="1281" max="1281" width="64.85546875" style="2" customWidth="1"/>
    <col min="1282" max="1282" width="9" style="2" customWidth="1"/>
    <col min="1283" max="1283" width="9.28515625" style="2" bestFit="1" customWidth="1"/>
    <col min="1284" max="1284" width="11.42578125" style="2" customWidth="1"/>
    <col min="1285" max="1285" width="15.28515625" style="2" customWidth="1"/>
    <col min="1286" max="1286" width="16.5703125" style="2" customWidth="1"/>
    <col min="1287" max="1287" width="15.28515625" style="2" bestFit="1" customWidth="1"/>
    <col min="1288" max="1288" width="17.5703125" style="2" customWidth="1"/>
    <col min="1289" max="1289" width="16.5703125" style="2" customWidth="1"/>
    <col min="1290" max="1290" width="13.85546875" style="2" bestFit="1" customWidth="1"/>
    <col min="1291" max="1535" width="9.140625" style="2"/>
    <col min="1536" max="1536" width="4.5703125" style="2" customWidth="1"/>
    <col min="1537" max="1537" width="64.85546875" style="2" customWidth="1"/>
    <col min="1538" max="1538" width="9" style="2" customWidth="1"/>
    <col min="1539" max="1539" width="9.28515625" style="2" bestFit="1" customWidth="1"/>
    <col min="1540" max="1540" width="11.42578125" style="2" customWidth="1"/>
    <col min="1541" max="1541" width="15.28515625" style="2" customWidth="1"/>
    <col min="1542" max="1542" width="16.5703125" style="2" customWidth="1"/>
    <col min="1543" max="1543" width="15.28515625" style="2" bestFit="1" customWidth="1"/>
    <col min="1544" max="1544" width="17.5703125" style="2" customWidth="1"/>
    <col min="1545" max="1545" width="16.5703125" style="2" customWidth="1"/>
    <col min="1546" max="1546" width="13.85546875" style="2" bestFit="1" customWidth="1"/>
    <col min="1547" max="1791" width="9.140625" style="2"/>
    <col min="1792" max="1792" width="4.5703125" style="2" customWidth="1"/>
    <col min="1793" max="1793" width="64.85546875" style="2" customWidth="1"/>
    <col min="1794" max="1794" width="9" style="2" customWidth="1"/>
    <col min="1795" max="1795" width="9.28515625" style="2" bestFit="1" customWidth="1"/>
    <col min="1796" max="1796" width="11.42578125" style="2" customWidth="1"/>
    <col min="1797" max="1797" width="15.28515625" style="2" customWidth="1"/>
    <col min="1798" max="1798" width="16.5703125" style="2" customWidth="1"/>
    <col min="1799" max="1799" width="15.28515625" style="2" bestFit="1" customWidth="1"/>
    <col min="1800" max="1800" width="17.5703125" style="2" customWidth="1"/>
    <col min="1801" max="1801" width="16.5703125" style="2" customWidth="1"/>
    <col min="1802" max="1802" width="13.85546875" style="2" bestFit="1" customWidth="1"/>
    <col min="1803" max="2047" width="9.140625" style="2"/>
    <col min="2048" max="2048" width="4.5703125" style="2" customWidth="1"/>
    <col min="2049" max="2049" width="64.85546875" style="2" customWidth="1"/>
    <col min="2050" max="2050" width="9" style="2" customWidth="1"/>
    <col min="2051" max="2051" width="9.28515625" style="2" bestFit="1" customWidth="1"/>
    <col min="2052" max="2052" width="11.42578125" style="2" customWidth="1"/>
    <col min="2053" max="2053" width="15.28515625" style="2" customWidth="1"/>
    <col min="2054" max="2054" width="16.5703125" style="2" customWidth="1"/>
    <col min="2055" max="2055" width="15.28515625" style="2" bestFit="1" customWidth="1"/>
    <col min="2056" max="2056" width="17.5703125" style="2" customWidth="1"/>
    <col min="2057" max="2057" width="16.5703125" style="2" customWidth="1"/>
    <col min="2058" max="2058" width="13.85546875" style="2" bestFit="1" customWidth="1"/>
    <col min="2059" max="2303" width="9.140625" style="2"/>
    <col min="2304" max="2304" width="4.5703125" style="2" customWidth="1"/>
    <col min="2305" max="2305" width="64.85546875" style="2" customWidth="1"/>
    <col min="2306" max="2306" width="9" style="2" customWidth="1"/>
    <col min="2307" max="2307" width="9.28515625" style="2" bestFit="1" customWidth="1"/>
    <col min="2308" max="2308" width="11.42578125" style="2" customWidth="1"/>
    <col min="2309" max="2309" width="15.28515625" style="2" customWidth="1"/>
    <col min="2310" max="2310" width="16.5703125" style="2" customWidth="1"/>
    <col min="2311" max="2311" width="15.28515625" style="2" bestFit="1" customWidth="1"/>
    <col min="2312" max="2312" width="17.5703125" style="2" customWidth="1"/>
    <col min="2313" max="2313" width="16.5703125" style="2" customWidth="1"/>
    <col min="2314" max="2314" width="13.85546875" style="2" bestFit="1" customWidth="1"/>
    <col min="2315" max="2559" width="9.140625" style="2"/>
    <col min="2560" max="2560" width="4.5703125" style="2" customWidth="1"/>
    <col min="2561" max="2561" width="64.85546875" style="2" customWidth="1"/>
    <col min="2562" max="2562" width="9" style="2" customWidth="1"/>
    <col min="2563" max="2563" width="9.28515625" style="2" bestFit="1" customWidth="1"/>
    <col min="2564" max="2564" width="11.42578125" style="2" customWidth="1"/>
    <col min="2565" max="2565" width="15.28515625" style="2" customWidth="1"/>
    <col min="2566" max="2566" width="16.5703125" style="2" customWidth="1"/>
    <col min="2567" max="2567" width="15.28515625" style="2" bestFit="1" customWidth="1"/>
    <col min="2568" max="2568" width="17.5703125" style="2" customWidth="1"/>
    <col min="2569" max="2569" width="16.5703125" style="2" customWidth="1"/>
    <col min="2570" max="2570" width="13.85546875" style="2" bestFit="1" customWidth="1"/>
    <col min="2571" max="2815" width="9.140625" style="2"/>
    <col min="2816" max="2816" width="4.5703125" style="2" customWidth="1"/>
    <col min="2817" max="2817" width="64.85546875" style="2" customWidth="1"/>
    <col min="2818" max="2818" width="9" style="2" customWidth="1"/>
    <col min="2819" max="2819" width="9.28515625" style="2" bestFit="1" customWidth="1"/>
    <col min="2820" max="2820" width="11.42578125" style="2" customWidth="1"/>
    <col min="2821" max="2821" width="15.28515625" style="2" customWidth="1"/>
    <col min="2822" max="2822" width="16.5703125" style="2" customWidth="1"/>
    <col min="2823" max="2823" width="15.28515625" style="2" bestFit="1" customWidth="1"/>
    <col min="2824" max="2824" width="17.5703125" style="2" customWidth="1"/>
    <col min="2825" max="2825" width="16.5703125" style="2" customWidth="1"/>
    <col min="2826" max="2826" width="13.85546875" style="2" bestFit="1" customWidth="1"/>
    <col min="2827" max="3071" width="9.140625" style="2"/>
    <col min="3072" max="3072" width="4.5703125" style="2" customWidth="1"/>
    <col min="3073" max="3073" width="64.85546875" style="2" customWidth="1"/>
    <col min="3074" max="3074" width="9" style="2" customWidth="1"/>
    <col min="3075" max="3075" width="9.28515625" style="2" bestFit="1" customWidth="1"/>
    <col min="3076" max="3076" width="11.42578125" style="2" customWidth="1"/>
    <col min="3077" max="3077" width="15.28515625" style="2" customWidth="1"/>
    <col min="3078" max="3078" width="16.5703125" style="2" customWidth="1"/>
    <col min="3079" max="3079" width="15.28515625" style="2" bestFit="1" customWidth="1"/>
    <col min="3080" max="3080" width="17.5703125" style="2" customWidth="1"/>
    <col min="3081" max="3081" width="16.5703125" style="2" customWidth="1"/>
    <col min="3082" max="3082" width="13.85546875" style="2" bestFit="1" customWidth="1"/>
    <col min="3083" max="3327" width="9.140625" style="2"/>
    <col min="3328" max="3328" width="4.5703125" style="2" customWidth="1"/>
    <col min="3329" max="3329" width="64.85546875" style="2" customWidth="1"/>
    <col min="3330" max="3330" width="9" style="2" customWidth="1"/>
    <col min="3331" max="3331" width="9.28515625" style="2" bestFit="1" customWidth="1"/>
    <col min="3332" max="3332" width="11.42578125" style="2" customWidth="1"/>
    <col min="3333" max="3333" width="15.28515625" style="2" customWidth="1"/>
    <col min="3334" max="3334" width="16.5703125" style="2" customWidth="1"/>
    <col min="3335" max="3335" width="15.28515625" style="2" bestFit="1" customWidth="1"/>
    <col min="3336" max="3336" width="17.5703125" style="2" customWidth="1"/>
    <col min="3337" max="3337" width="16.5703125" style="2" customWidth="1"/>
    <col min="3338" max="3338" width="13.85546875" style="2" bestFit="1" customWidth="1"/>
    <col min="3339" max="3583" width="9.140625" style="2"/>
    <col min="3584" max="3584" width="4.5703125" style="2" customWidth="1"/>
    <col min="3585" max="3585" width="64.85546875" style="2" customWidth="1"/>
    <col min="3586" max="3586" width="9" style="2" customWidth="1"/>
    <col min="3587" max="3587" width="9.28515625" style="2" bestFit="1" customWidth="1"/>
    <col min="3588" max="3588" width="11.42578125" style="2" customWidth="1"/>
    <col min="3589" max="3589" width="15.28515625" style="2" customWidth="1"/>
    <col min="3590" max="3590" width="16.5703125" style="2" customWidth="1"/>
    <col min="3591" max="3591" width="15.28515625" style="2" bestFit="1" customWidth="1"/>
    <col min="3592" max="3592" width="17.5703125" style="2" customWidth="1"/>
    <col min="3593" max="3593" width="16.5703125" style="2" customWidth="1"/>
    <col min="3594" max="3594" width="13.85546875" style="2" bestFit="1" customWidth="1"/>
    <col min="3595" max="3839" width="9.140625" style="2"/>
    <col min="3840" max="3840" width="4.5703125" style="2" customWidth="1"/>
    <col min="3841" max="3841" width="64.85546875" style="2" customWidth="1"/>
    <col min="3842" max="3842" width="9" style="2" customWidth="1"/>
    <col min="3843" max="3843" width="9.28515625" style="2" bestFit="1" customWidth="1"/>
    <col min="3844" max="3844" width="11.42578125" style="2" customWidth="1"/>
    <col min="3845" max="3845" width="15.28515625" style="2" customWidth="1"/>
    <col min="3846" max="3846" width="16.5703125" style="2" customWidth="1"/>
    <col min="3847" max="3847" width="15.28515625" style="2" bestFit="1" customWidth="1"/>
    <col min="3848" max="3848" width="17.5703125" style="2" customWidth="1"/>
    <col min="3849" max="3849" width="16.5703125" style="2" customWidth="1"/>
    <col min="3850" max="3850" width="13.85546875" style="2" bestFit="1" customWidth="1"/>
    <col min="3851" max="4095" width="9.140625" style="2"/>
    <col min="4096" max="4096" width="4.5703125" style="2" customWidth="1"/>
    <col min="4097" max="4097" width="64.85546875" style="2" customWidth="1"/>
    <col min="4098" max="4098" width="9" style="2" customWidth="1"/>
    <col min="4099" max="4099" width="9.28515625" style="2" bestFit="1" customWidth="1"/>
    <col min="4100" max="4100" width="11.42578125" style="2" customWidth="1"/>
    <col min="4101" max="4101" width="15.28515625" style="2" customWidth="1"/>
    <col min="4102" max="4102" width="16.5703125" style="2" customWidth="1"/>
    <col min="4103" max="4103" width="15.28515625" style="2" bestFit="1" customWidth="1"/>
    <col min="4104" max="4104" width="17.5703125" style="2" customWidth="1"/>
    <col min="4105" max="4105" width="16.5703125" style="2" customWidth="1"/>
    <col min="4106" max="4106" width="13.85546875" style="2" bestFit="1" customWidth="1"/>
    <col min="4107" max="4351" width="9.140625" style="2"/>
    <col min="4352" max="4352" width="4.5703125" style="2" customWidth="1"/>
    <col min="4353" max="4353" width="64.85546875" style="2" customWidth="1"/>
    <col min="4354" max="4354" width="9" style="2" customWidth="1"/>
    <col min="4355" max="4355" width="9.28515625" style="2" bestFit="1" customWidth="1"/>
    <col min="4356" max="4356" width="11.42578125" style="2" customWidth="1"/>
    <col min="4357" max="4357" width="15.28515625" style="2" customWidth="1"/>
    <col min="4358" max="4358" width="16.5703125" style="2" customWidth="1"/>
    <col min="4359" max="4359" width="15.28515625" style="2" bestFit="1" customWidth="1"/>
    <col min="4360" max="4360" width="17.5703125" style="2" customWidth="1"/>
    <col min="4361" max="4361" width="16.5703125" style="2" customWidth="1"/>
    <col min="4362" max="4362" width="13.85546875" style="2" bestFit="1" customWidth="1"/>
    <col min="4363" max="4607" width="9.140625" style="2"/>
    <col min="4608" max="4608" width="4.5703125" style="2" customWidth="1"/>
    <col min="4609" max="4609" width="64.85546875" style="2" customWidth="1"/>
    <col min="4610" max="4610" width="9" style="2" customWidth="1"/>
    <col min="4611" max="4611" width="9.28515625" style="2" bestFit="1" customWidth="1"/>
    <col min="4612" max="4612" width="11.42578125" style="2" customWidth="1"/>
    <col min="4613" max="4613" width="15.28515625" style="2" customWidth="1"/>
    <col min="4614" max="4614" width="16.5703125" style="2" customWidth="1"/>
    <col min="4615" max="4615" width="15.28515625" style="2" bestFit="1" customWidth="1"/>
    <col min="4616" max="4616" width="17.5703125" style="2" customWidth="1"/>
    <col min="4617" max="4617" width="16.5703125" style="2" customWidth="1"/>
    <col min="4618" max="4618" width="13.85546875" style="2" bestFit="1" customWidth="1"/>
    <col min="4619" max="4863" width="9.140625" style="2"/>
    <col min="4864" max="4864" width="4.5703125" style="2" customWidth="1"/>
    <col min="4865" max="4865" width="64.85546875" style="2" customWidth="1"/>
    <col min="4866" max="4866" width="9" style="2" customWidth="1"/>
    <col min="4867" max="4867" width="9.28515625" style="2" bestFit="1" customWidth="1"/>
    <col min="4868" max="4868" width="11.42578125" style="2" customWidth="1"/>
    <col min="4869" max="4869" width="15.28515625" style="2" customWidth="1"/>
    <col min="4870" max="4870" width="16.5703125" style="2" customWidth="1"/>
    <col min="4871" max="4871" width="15.28515625" style="2" bestFit="1" customWidth="1"/>
    <col min="4872" max="4872" width="17.5703125" style="2" customWidth="1"/>
    <col min="4873" max="4873" width="16.5703125" style="2" customWidth="1"/>
    <col min="4874" max="4874" width="13.85546875" style="2" bestFit="1" customWidth="1"/>
    <col min="4875" max="5119" width="9.140625" style="2"/>
    <col min="5120" max="5120" width="4.5703125" style="2" customWidth="1"/>
    <col min="5121" max="5121" width="64.85546875" style="2" customWidth="1"/>
    <col min="5122" max="5122" width="9" style="2" customWidth="1"/>
    <col min="5123" max="5123" width="9.28515625" style="2" bestFit="1" customWidth="1"/>
    <col min="5124" max="5124" width="11.42578125" style="2" customWidth="1"/>
    <col min="5125" max="5125" width="15.28515625" style="2" customWidth="1"/>
    <col min="5126" max="5126" width="16.5703125" style="2" customWidth="1"/>
    <col min="5127" max="5127" width="15.28515625" style="2" bestFit="1" customWidth="1"/>
    <col min="5128" max="5128" width="17.5703125" style="2" customWidth="1"/>
    <col min="5129" max="5129" width="16.5703125" style="2" customWidth="1"/>
    <col min="5130" max="5130" width="13.85546875" style="2" bestFit="1" customWidth="1"/>
    <col min="5131" max="5375" width="9.140625" style="2"/>
    <col min="5376" max="5376" width="4.5703125" style="2" customWidth="1"/>
    <col min="5377" max="5377" width="64.85546875" style="2" customWidth="1"/>
    <col min="5378" max="5378" width="9" style="2" customWidth="1"/>
    <col min="5379" max="5379" width="9.28515625" style="2" bestFit="1" customWidth="1"/>
    <col min="5380" max="5380" width="11.42578125" style="2" customWidth="1"/>
    <col min="5381" max="5381" width="15.28515625" style="2" customWidth="1"/>
    <col min="5382" max="5382" width="16.5703125" style="2" customWidth="1"/>
    <col min="5383" max="5383" width="15.28515625" style="2" bestFit="1" customWidth="1"/>
    <col min="5384" max="5384" width="17.5703125" style="2" customWidth="1"/>
    <col min="5385" max="5385" width="16.5703125" style="2" customWidth="1"/>
    <col min="5386" max="5386" width="13.85546875" style="2" bestFit="1" customWidth="1"/>
    <col min="5387" max="5631" width="9.140625" style="2"/>
    <col min="5632" max="5632" width="4.5703125" style="2" customWidth="1"/>
    <col min="5633" max="5633" width="64.85546875" style="2" customWidth="1"/>
    <col min="5634" max="5634" width="9" style="2" customWidth="1"/>
    <col min="5635" max="5635" width="9.28515625" style="2" bestFit="1" customWidth="1"/>
    <col min="5636" max="5636" width="11.42578125" style="2" customWidth="1"/>
    <col min="5637" max="5637" width="15.28515625" style="2" customWidth="1"/>
    <col min="5638" max="5638" width="16.5703125" style="2" customWidth="1"/>
    <col min="5639" max="5639" width="15.28515625" style="2" bestFit="1" customWidth="1"/>
    <col min="5640" max="5640" width="17.5703125" style="2" customWidth="1"/>
    <col min="5641" max="5641" width="16.5703125" style="2" customWidth="1"/>
    <col min="5642" max="5642" width="13.85546875" style="2" bestFit="1" customWidth="1"/>
    <col min="5643" max="5887" width="9.140625" style="2"/>
    <col min="5888" max="5888" width="4.5703125" style="2" customWidth="1"/>
    <col min="5889" max="5889" width="64.85546875" style="2" customWidth="1"/>
    <col min="5890" max="5890" width="9" style="2" customWidth="1"/>
    <col min="5891" max="5891" width="9.28515625" style="2" bestFit="1" customWidth="1"/>
    <col min="5892" max="5892" width="11.42578125" style="2" customWidth="1"/>
    <col min="5893" max="5893" width="15.28515625" style="2" customWidth="1"/>
    <col min="5894" max="5894" width="16.5703125" style="2" customWidth="1"/>
    <col min="5895" max="5895" width="15.28515625" style="2" bestFit="1" customWidth="1"/>
    <col min="5896" max="5896" width="17.5703125" style="2" customWidth="1"/>
    <col min="5897" max="5897" width="16.5703125" style="2" customWidth="1"/>
    <col min="5898" max="5898" width="13.85546875" style="2" bestFit="1" customWidth="1"/>
    <col min="5899" max="6143" width="9.140625" style="2"/>
    <col min="6144" max="6144" width="4.5703125" style="2" customWidth="1"/>
    <col min="6145" max="6145" width="64.85546875" style="2" customWidth="1"/>
    <col min="6146" max="6146" width="9" style="2" customWidth="1"/>
    <col min="6147" max="6147" width="9.28515625" style="2" bestFit="1" customWidth="1"/>
    <col min="6148" max="6148" width="11.42578125" style="2" customWidth="1"/>
    <col min="6149" max="6149" width="15.28515625" style="2" customWidth="1"/>
    <col min="6150" max="6150" width="16.5703125" style="2" customWidth="1"/>
    <col min="6151" max="6151" width="15.28515625" style="2" bestFit="1" customWidth="1"/>
    <col min="6152" max="6152" width="17.5703125" style="2" customWidth="1"/>
    <col min="6153" max="6153" width="16.5703125" style="2" customWidth="1"/>
    <col min="6154" max="6154" width="13.85546875" style="2" bestFit="1" customWidth="1"/>
    <col min="6155" max="6399" width="9.140625" style="2"/>
    <col min="6400" max="6400" width="4.5703125" style="2" customWidth="1"/>
    <col min="6401" max="6401" width="64.85546875" style="2" customWidth="1"/>
    <col min="6402" max="6402" width="9" style="2" customWidth="1"/>
    <col min="6403" max="6403" width="9.28515625" style="2" bestFit="1" customWidth="1"/>
    <col min="6404" max="6404" width="11.42578125" style="2" customWidth="1"/>
    <col min="6405" max="6405" width="15.28515625" style="2" customWidth="1"/>
    <col min="6406" max="6406" width="16.5703125" style="2" customWidth="1"/>
    <col min="6407" max="6407" width="15.28515625" style="2" bestFit="1" customWidth="1"/>
    <col min="6408" max="6408" width="17.5703125" style="2" customWidth="1"/>
    <col min="6409" max="6409" width="16.5703125" style="2" customWidth="1"/>
    <col min="6410" max="6410" width="13.85546875" style="2" bestFit="1" customWidth="1"/>
    <col min="6411" max="6655" width="9.140625" style="2"/>
    <col min="6656" max="6656" width="4.5703125" style="2" customWidth="1"/>
    <col min="6657" max="6657" width="64.85546875" style="2" customWidth="1"/>
    <col min="6658" max="6658" width="9" style="2" customWidth="1"/>
    <col min="6659" max="6659" width="9.28515625" style="2" bestFit="1" customWidth="1"/>
    <col min="6660" max="6660" width="11.42578125" style="2" customWidth="1"/>
    <col min="6661" max="6661" width="15.28515625" style="2" customWidth="1"/>
    <col min="6662" max="6662" width="16.5703125" style="2" customWidth="1"/>
    <col min="6663" max="6663" width="15.28515625" style="2" bestFit="1" customWidth="1"/>
    <col min="6664" max="6664" width="17.5703125" style="2" customWidth="1"/>
    <col min="6665" max="6665" width="16.5703125" style="2" customWidth="1"/>
    <col min="6666" max="6666" width="13.85546875" style="2" bestFit="1" customWidth="1"/>
    <col min="6667" max="6911" width="9.140625" style="2"/>
    <col min="6912" max="6912" width="4.5703125" style="2" customWidth="1"/>
    <col min="6913" max="6913" width="64.85546875" style="2" customWidth="1"/>
    <col min="6914" max="6914" width="9" style="2" customWidth="1"/>
    <col min="6915" max="6915" width="9.28515625" style="2" bestFit="1" customWidth="1"/>
    <col min="6916" max="6916" width="11.42578125" style="2" customWidth="1"/>
    <col min="6917" max="6917" width="15.28515625" style="2" customWidth="1"/>
    <col min="6918" max="6918" width="16.5703125" style="2" customWidth="1"/>
    <col min="6919" max="6919" width="15.28515625" style="2" bestFit="1" customWidth="1"/>
    <col min="6920" max="6920" width="17.5703125" style="2" customWidth="1"/>
    <col min="6921" max="6921" width="16.5703125" style="2" customWidth="1"/>
    <col min="6922" max="6922" width="13.85546875" style="2" bestFit="1" customWidth="1"/>
    <col min="6923" max="7167" width="9.140625" style="2"/>
    <col min="7168" max="7168" width="4.5703125" style="2" customWidth="1"/>
    <col min="7169" max="7169" width="64.85546875" style="2" customWidth="1"/>
    <col min="7170" max="7170" width="9" style="2" customWidth="1"/>
    <col min="7171" max="7171" width="9.28515625" style="2" bestFit="1" customWidth="1"/>
    <col min="7172" max="7172" width="11.42578125" style="2" customWidth="1"/>
    <col min="7173" max="7173" width="15.28515625" style="2" customWidth="1"/>
    <col min="7174" max="7174" width="16.5703125" style="2" customWidth="1"/>
    <col min="7175" max="7175" width="15.28515625" style="2" bestFit="1" customWidth="1"/>
    <col min="7176" max="7176" width="17.5703125" style="2" customWidth="1"/>
    <col min="7177" max="7177" width="16.5703125" style="2" customWidth="1"/>
    <col min="7178" max="7178" width="13.85546875" style="2" bestFit="1" customWidth="1"/>
    <col min="7179" max="7423" width="9.140625" style="2"/>
    <col min="7424" max="7424" width="4.5703125" style="2" customWidth="1"/>
    <col min="7425" max="7425" width="64.85546875" style="2" customWidth="1"/>
    <col min="7426" max="7426" width="9" style="2" customWidth="1"/>
    <col min="7427" max="7427" width="9.28515625" style="2" bestFit="1" customWidth="1"/>
    <col min="7428" max="7428" width="11.42578125" style="2" customWidth="1"/>
    <col min="7429" max="7429" width="15.28515625" style="2" customWidth="1"/>
    <col min="7430" max="7430" width="16.5703125" style="2" customWidth="1"/>
    <col min="7431" max="7431" width="15.28515625" style="2" bestFit="1" customWidth="1"/>
    <col min="7432" max="7432" width="17.5703125" style="2" customWidth="1"/>
    <col min="7433" max="7433" width="16.5703125" style="2" customWidth="1"/>
    <col min="7434" max="7434" width="13.85546875" style="2" bestFit="1" customWidth="1"/>
    <col min="7435" max="7679" width="9.140625" style="2"/>
    <col min="7680" max="7680" width="4.5703125" style="2" customWidth="1"/>
    <col min="7681" max="7681" width="64.85546875" style="2" customWidth="1"/>
    <col min="7682" max="7682" width="9" style="2" customWidth="1"/>
    <col min="7683" max="7683" width="9.28515625" style="2" bestFit="1" customWidth="1"/>
    <col min="7684" max="7684" width="11.42578125" style="2" customWidth="1"/>
    <col min="7685" max="7685" width="15.28515625" style="2" customWidth="1"/>
    <col min="7686" max="7686" width="16.5703125" style="2" customWidth="1"/>
    <col min="7687" max="7687" width="15.28515625" style="2" bestFit="1" customWidth="1"/>
    <col min="7688" max="7688" width="17.5703125" style="2" customWidth="1"/>
    <col min="7689" max="7689" width="16.5703125" style="2" customWidth="1"/>
    <col min="7690" max="7690" width="13.85546875" style="2" bestFit="1" customWidth="1"/>
    <col min="7691" max="7935" width="9.140625" style="2"/>
    <col min="7936" max="7936" width="4.5703125" style="2" customWidth="1"/>
    <col min="7937" max="7937" width="64.85546875" style="2" customWidth="1"/>
    <col min="7938" max="7938" width="9" style="2" customWidth="1"/>
    <col min="7939" max="7939" width="9.28515625" style="2" bestFit="1" customWidth="1"/>
    <col min="7940" max="7940" width="11.42578125" style="2" customWidth="1"/>
    <col min="7941" max="7941" width="15.28515625" style="2" customWidth="1"/>
    <col min="7942" max="7942" width="16.5703125" style="2" customWidth="1"/>
    <col min="7943" max="7943" width="15.28515625" style="2" bestFit="1" customWidth="1"/>
    <col min="7944" max="7944" width="17.5703125" style="2" customWidth="1"/>
    <col min="7945" max="7945" width="16.5703125" style="2" customWidth="1"/>
    <col min="7946" max="7946" width="13.85546875" style="2" bestFit="1" customWidth="1"/>
    <col min="7947" max="8191" width="9.140625" style="2"/>
    <col min="8192" max="8192" width="4.5703125" style="2" customWidth="1"/>
    <col min="8193" max="8193" width="64.85546875" style="2" customWidth="1"/>
    <col min="8194" max="8194" width="9" style="2" customWidth="1"/>
    <col min="8195" max="8195" width="9.28515625" style="2" bestFit="1" customWidth="1"/>
    <col min="8196" max="8196" width="11.42578125" style="2" customWidth="1"/>
    <col min="8197" max="8197" width="15.28515625" style="2" customWidth="1"/>
    <col min="8198" max="8198" width="16.5703125" style="2" customWidth="1"/>
    <col min="8199" max="8199" width="15.28515625" style="2" bestFit="1" customWidth="1"/>
    <col min="8200" max="8200" width="17.5703125" style="2" customWidth="1"/>
    <col min="8201" max="8201" width="16.5703125" style="2" customWidth="1"/>
    <col min="8202" max="8202" width="13.85546875" style="2" bestFit="1" customWidth="1"/>
    <col min="8203" max="8447" width="9.140625" style="2"/>
    <col min="8448" max="8448" width="4.5703125" style="2" customWidth="1"/>
    <col min="8449" max="8449" width="64.85546875" style="2" customWidth="1"/>
    <col min="8450" max="8450" width="9" style="2" customWidth="1"/>
    <col min="8451" max="8451" width="9.28515625" style="2" bestFit="1" customWidth="1"/>
    <col min="8452" max="8452" width="11.42578125" style="2" customWidth="1"/>
    <col min="8453" max="8453" width="15.28515625" style="2" customWidth="1"/>
    <col min="8454" max="8454" width="16.5703125" style="2" customWidth="1"/>
    <col min="8455" max="8455" width="15.28515625" style="2" bestFit="1" customWidth="1"/>
    <col min="8456" max="8456" width="17.5703125" style="2" customWidth="1"/>
    <col min="8457" max="8457" width="16.5703125" style="2" customWidth="1"/>
    <col min="8458" max="8458" width="13.85546875" style="2" bestFit="1" customWidth="1"/>
    <col min="8459" max="8703" width="9.140625" style="2"/>
    <col min="8704" max="8704" width="4.5703125" style="2" customWidth="1"/>
    <col min="8705" max="8705" width="64.85546875" style="2" customWidth="1"/>
    <col min="8706" max="8706" width="9" style="2" customWidth="1"/>
    <col min="8707" max="8707" width="9.28515625" style="2" bestFit="1" customWidth="1"/>
    <col min="8708" max="8708" width="11.42578125" style="2" customWidth="1"/>
    <col min="8709" max="8709" width="15.28515625" style="2" customWidth="1"/>
    <col min="8710" max="8710" width="16.5703125" style="2" customWidth="1"/>
    <col min="8711" max="8711" width="15.28515625" style="2" bestFit="1" customWidth="1"/>
    <col min="8712" max="8712" width="17.5703125" style="2" customWidth="1"/>
    <col min="8713" max="8713" width="16.5703125" style="2" customWidth="1"/>
    <col min="8714" max="8714" width="13.85546875" style="2" bestFit="1" customWidth="1"/>
    <col min="8715" max="8959" width="9.140625" style="2"/>
    <col min="8960" max="8960" width="4.5703125" style="2" customWidth="1"/>
    <col min="8961" max="8961" width="64.85546875" style="2" customWidth="1"/>
    <col min="8962" max="8962" width="9" style="2" customWidth="1"/>
    <col min="8963" max="8963" width="9.28515625" style="2" bestFit="1" customWidth="1"/>
    <col min="8964" max="8964" width="11.42578125" style="2" customWidth="1"/>
    <col min="8965" max="8965" width="15.28515625" style="2" customWidth="1"/>
    <col min="8966" max="8966" width="16.5703125" style="2" customWidth="1"/>
    <col min="8967" max="8967" width="15.28515625" style="2" bestFit="1" customWidth="1"/>
    <col min="8968" max="8968" width="17.5703125" style="2" customWidth="1"/>
    <col min="8969" max="8969" width="16.5703125" style="2" customWidth="1"/>
    <col min="8970" max="8970" width="13.85546875" style="2" bestFit="1" customWidth="1"/>
    <col min="8971" max="9215" width="9.140625" style="2"/>
    <col min="9216" max="9216" width="4.5703125" style="2" customWidth="1"/>
    <col min="9217" max="9217" width="64.85546875" style="2" customWidth="1"/>
    <col min="9218" max="9218" width="9" style="2" customWidth="1"/>
    <col min="9219" max="9219" width="9.28515625" style="2" bestFit="1" customWidth="1"/>
    <col min="9220" max="9220" width="11.42578125" style="2" customWidth="1"/>
    <col min="9221" max="9221" width="15.28515625" style="2" customWidth="1"/>
    <col min="9222" max="9222" width="16.5703125" style="2" customWidth="1"/>
    <col min="9223" max="9223" width="15.28515625" style="2" bestFit="1" customWidth="1"/>
    <col min="9224" max="9224" width="17.5703125" style="2" customWidth="1"/>
    <col min="9225" max="9225" width="16.5703125" style="2" customWidth="1"/>
    <col min="9226" max="9226" width="13.85546875" style="2" bestFit="1" customWidth="1"/>
    <col min="9227" max="9471" width="9.140625" style="2"/>
    <col min="9472" max="9472" width="4.5703125" style="2" customWidth="1"/>
    <col min="9473" max="9473" width="64.85546875" style="2" customWidth="1"/>
    <col min="9474" max="9474" width="9" style="2" customWidth="1"/>
    <col min="9475" max="9475" width="9.28515625" style="2" bestFit="1" customWidth="1"/>
    <col min="9476" max="9476" width="11.42578125" style="2" customWidth="1"/>
    <col min="9477" max="9477" width="15.28515625" style="2" customWidth="1"/>
    <col min="9478" max="9478" width="16.5703125" style="2" customWidth="1"/>
    <col min="9479" max="9479" width="15.28515625" style="2" bestFit="1" customWidth="1"/>
    <col min="9480" max="9480" width="17.5703125" style="2" customWidth="1"/>
    <col min="9481" max="9481" width="16.5703125" style="2" customWidth="1"/>
    <col min="9482" max="9482" width="13.85546875" style="2" bestFit="1" customWidth="1"/>
    <col min="9483" max="9727" width="9.140625" style="2"/>
    <col min="9728" max="9728" width="4.5703125" style="2" customWidth="1"/>
    <col min="9729" max="9729" width="64.85546875" style="2" customWidth="1"/>
    <col min="9730" max="9730" width="9" style="2" customWidth="1"/>
    <col min="9731" max="9731" width="9.28515625" style="2" bestFit="1" customWidth="1"/>
    <col min="9732" max="9732" width="11.42578125" style="2" customWidth="1"/>
    <col min="9733" max="9733" width="15.28515625" style="2" customWidth="1"/>
    <col min="9734" max="9734" width="16.5703125" style="2" customWidth="1"/>
    <col min="9735" max="9735" width="15.28515625" style="2" bestFit="1" customWidth="1"/>
    <col min="9736" max="9736" width="17.5703125" style="2" customWidth="1"/>
    <col min="9737" max="9737" width="16.5703125" style="2" customWidth="1"/>
    <col min="9738" max="9738" width="13.85546875" style="2" bestFit="1" customWidth="1"/>
    <col min="9739" max="9983" width="9.140625" style="2"/>
    <col min="9984" max="9984" width="4.5703125" style="2" customWidth="1"/>
    <col min="9985" max="9985" width="64.85546875" style="2" customWidth="1"/>
    <col min="9986" max="9986" width="9" style="2" customWidth="1"/>
    <col min="9987" max="9987" width="9.28515625" style="2" bestFit="1" customWidth="1"/>
    <col min="9988" max="9988" width="11.42578125" style="2" customWidth="1"/>
    <col min="9989" max="9989" width="15.28515625" style="2" customWidth="1"/>
    <col min="9990" max="9990" width="16.5703125" style="2" customWidth="1"/>
    <col min="9991" max="9991" width="15.28515625" style="2" bestFit="1" customWidth="1"/>
    <col min="9992" max="9992" width="17.5703125" style="2" customWidth="1"/>
    <col min="9993" max="9993" width="16.5703125" style="2" customWidth="1"/>
    <col min="9994" max="9994" width="13.85546875" style="2" bestFit="1" customWidth="1"/>
    <col min="9995" max="10239" width="9.140625" style="2"/>
    <col min="10240" max="10240" width="4.5703125" style="2" customWidth="1"/>
    <col min="10241" max="10241" width="64.85546875" style="2" customWidth="1"/>
    <col min="10242" max="10242" width="9" style="2" customWidth="1"/>
    <col min="10243" max="10243" width="9.28515625" style="2" bestFit="1" customWidth="1"/>
    <col min="10244" max="10244" width="11.42578125" style="2" customWidth="1"/>
    <col min="10245" max="10245" width="15.28515625" style="2" customWidth="1"/>
    <col min="10246" max="10246" width="16.5703125" style="2" customWidth="1"/>
    <col min="10247" max="10247" width="15.28515625" style="2" bestFit="1" customWidth="1"/>
    <col min="10248" max="10248" width="17.5703125" style="2" customWidth="1"/>
    <col min="10249" max="10249" width="16.5703125" style="2" customWidth="1"/>
    <col min="10250" max="10250" width="13.85546875" style="2" bestFit="1" customWidth="1"/>
    <col min="10251" max="10495" width="9.140625" style="2"/>
    <col min="10496" max="10496" width="4.5703125" style="2" customWidth="1"/>
    <col min="10497" max="10497" width="64.85546875" style="2" customWidth="1"/>
    <col min="10498" max="10498" width="9" style="2" customWidth="1"/>
    <col min="10499" max="10499" width="9.28515625" style="2" bestFit="1" customWidth="1"/>
    <col min="10500" max="10500" width="11.42578125" style="2" customWidth="1"/>
    <col min="10501" max="10501" width="15.28515625" style="2" customWidth="1"/>
    <col min="10502" max="10502" width="16.5703125" style="2" customWidth="1"/>
    <col min="10503" max="10503" width="15.28515625" style="2" bestFit="1" customWidth="1"/>
    <col min="10504" max="10504" width="17.5703125" style="2" customWidth="1"/>
    <col min="10505" max="10505" width="16.5703125" style="2" customWidth="1"/>
    <col min="10506" max="10506" width="13.85546875" style="2" bestFit="1" customWidth="1"/>
    <col min="10507" max="10751" width="9.140625" style="2"/>
    <col min="10752" max="10752" width="4.5703125" style="2" customWidth="1"/>
    <col min="10753" max="10753" width="64.85546875" style="2" customWidth="1"/>
    <col min="10754" max="10754" width="9" style="2" customWidth="1"/>
    <col min="10755" max="10755" width="9.28515625" style="2" bestFit="1" customWidth="1"/>
    <col min="10756" max="10756" width="11.42578125" style="2" customWidth="1"/>
    <col min="10757" max="10757" width="15.28515625" style="2" customWidth="1"/>
    <col min="10758" max="10758" width="16.5703125" style="2" customWidth="1"/>
    <col min="10759" max="10759" width="15.28515625" style="2" bestFit="1" customWidth="1"/>
    <col min="10760" max="10760" width="17.5703125" style="2" customWidth="1"/>
    <col min="10761" max="10761" width="16.5703125" style="2" customWidth="1"/>
    <col min="10762" max="10762" width="13.85546875" style="2" bestFit="1" customWidth="1"/>
    <col min="10763" max="11007" width="9.140625" style="2"/>
    <col min="11008" max="11008" width="4.5703125" style="2" customWidth="1"/>
    <col min="11009" max="11009" width="64.85546875" style="2" customWidth="1"/>
    <col min="11010" max="11010" width="9" style="2" customWidth="1"/>
    <col min="11011" max="11011" width="9.28515625" style="2" bestFit="1" customWidth="1"/>
    <col min="11012" max="11012" width="11.42578125" style="2" customWidth="1"/>
    <col min="11013" max="11013" width="15.28515625" style="2" customWidth="1"/>
    <col min="11014" max="11014" width="16.5703125" style="2" customWidth="1"/>
    <col min="11015" max="11015" width="15.28515625" style="2" bestFit="1" customWidth="1"/>
    <col min="11016" max="11016" width="17.5703125" style="2" customWidth="1"/>
    <col min="11017" max="11017" width="16.5703125" style="2" customWidth="1"/>
    <col min="11018" max="11018" width="13.85546875" style="2" bestFit="1" customWidth="1"/>
    <col min="11019" max="11263" width="9.140625" style="2"/>
    <col min="11264" max="11264" width="4.5703125" style="2" customWidth="1"/>
    <col min="11265" max="11265" width="64.85546875" style="2" customWidth="1"/>
    <col min="11266" max="11266" width="9" style="2" customWidth="1"/>
    <col min="11267" max="11267" width="9.28515625" style="2" bestFit="1" customWidth="1"/>
    <col min="11268" max="11268" width="11.42578125" style="2" customWidth="1"/>
    <col min="11269" max="11269" width="15.28515625" style="2" customWidth="1"/>
    <col min="11270" max="11270" width="16.5703125" style="2" customWidth="1"/>
    <col min="11271" max="11271" width="15.28515625" style="2" bestFit="1" customWidth="1"/>
    <col min="11272" max="11272" width="17.5703125" style="2" customWidth="1"/>
    <col min="11273" max="11273" width="16.5703125" style="2" customWidth="1"/>
    <col min="11274" max="11274" width="13.85546875" style="2" bestFit="1" customWidth="1"/>
    <col min="11275" max="11519" width="9.140625" style="2"/>
    <col min="11520" max="11520" width="4.5703125" style="2" customWidth="1"/>
    <col min="11521" max="11521" width="64.85546875" style="2" customWidth="1"/>
    <col min="11522" max="11522" width="9" style="2" customWidth="1"/>
    <col min="11523" max="11523" width="9.28515625" style="2" bestFit="1" customWidth="1"/>
    <col min="11524" max="11524" width="11.42578125" style="2" customWidth="1"/>
    <col min="11525" max="11525" width="15.28515625" style="2" customWidth="1"/>
    <col min="11526" max="11526" width="16.5703125" style="2" customWidth="1"/>
    <col min="11527" max="11527" width="15.28515625" style="2" bestFit="1" customWidth="1"/>
    <col min="11528" max="11528" width="17.5703125" style="2" customWidth="1"/>
    <col min="11529" max="11529" width="16.5703125" style="2" customWidth="1"/>
    <col min="11530" max="11530" width="13.85546875" style="2" bestFit="1" customWidth="1"/>
    <col min="11531" max="11775" width="9.140625" style="2"/>
    <col min="11776" max="11776" width="4.5703125" style="2" customWidth="1"/>
    <col min="11777" max="11777" width="64.85546875" style="2" customWidth="1"/>
    <col min="11778" max="11778" width="9" style="2" customWidth="1"/>
    <col min="11779" max="11779" width="9.28515625" style="2" bestFit="1" customWidth="1"/>
    <col min="11780" max="11780" width="11.42578125" style="2" customWidth="1"/>
    <col min="11781" max="11781" width="15.28515625" style="2" customWidth="1"/>
    <col min="11782" max="11782" width="16.5703125" style="2" customWidth="1"/>
    <col min="11783" max="11783" width="15.28515625" style="2" bestFit="1" customWidth="1"/>
    <col min="11784" max="11784" width="17.5703125" style="2" customWidth="1"/>
    <col min="11785" max="11785" width="16.5703125" style="2" customWidth="1"/>
    <col min="11786" max="11786" width="13.85546875" style="2" bestFit="1" customWidth="1"/>
    <col min="11787" max="12031" width="9.140625" style="2"/>
    <col min="12032" max="12032" width="4.5703125" style="2" customWidth="1"/>
    <col min="12033" max="12033" width="64.85546875" style="2" customWidth="1"/>
    <col min="12034" max="12034" width="9" style="2" customWidth="1"/>
    <col min="12035" max="12035" width="9.28515625" style="2" bestFit="1" customWidth="1"/>
    <col min="12036" max="12036" width="11.42578125" style="2" customWidth="1"/>
    <col min="12037" max="12037" width="15.28515625" style="2" customWidth="1"/>
    <col min="12038" max="12038" width="16.5703125" style="2" customWidth="1"/>
    <col min="12039" max="12039" width="15.28515625" style="2" bestFit="1" customWidth="1"/>
    <col min="12040" max="12040" width="17.5703125" style="2" customWidth="1"/>
    <col min="12041" max="12041" width="16.5703125" style="2" customWidth="1"/>
    <col min="12042" max="12042" width="13.85546875" style="2" bestFit="1" customWidth="1"/>
    <col min="12043" max="12287" width="9.140625" style="2"/>
    <col min="12288" max="12288" width="4.5703125" style="2" customWidth="1"/>
    <col min="12289" max="12289" width="64.85546875" style="2" customWidth="1"/>
    <col min="12290" max="12290" width="9" style="2" customWidth="1"/>
    <col min="12291" max="12291" width="9.28515625" style="2" bestFit="1" customWidth="1"/>
    <col min="12292" max="12292" width="11.42578125" style="2" customWidth="1"/>
    <col min="12293" max="12293" width="15.28515625" style="2" customWidth="1"/>
    <col min="12294" max="12294" width="16.5703125" style="2" customWidth="1"/>
    <col min="12295" max="12295" width="15.28515625" style="2" bestFit="1" customWidth="1"/>
    <col min="12296" max="12296" width="17.5703125" style="2" customWidth="1"/>
    <col min="12297" max="12297" width="16.5703125" style="2" customWidth="1"/>
    <col min="12298" max="12298" width="13.85546875" style="2" bestFit="1" customWidth="1"/>
    <col min="12299" max="12543" width="9.140625" style="2"/>
    <col min="12544" max="12544" width="4.5703125" style="2" customWidth="1"/>
    <col min="12545" max="12545" width="64.85546875" style="2" customWidth="1"/>
    <col min="12546" max="12546" width="9" style="2" customWidth="1"/>
    <col min="12547" max="12547" width="9.28515625" style="2" bestFit="1" customWidth="1"/>
    <col min="12548" max="12548" width="11.42578125" style="2" customWidth="1"/>
    <col min="12549" max="12549" width="15.28515625" style="2" customWidth="1"/>
    <col min="12550" max="12550" width="16.5703125" style="2" customWidth="1"/>
    <col min="12551" max="12551" width="15.28515625" style="2" bestFit="1" customWidth="1"/>
    <col min="12552" max="12552" width="17.5703125" style="2" customWidth="1"/>
    <col min="12553" max="12553" width="16.5703125" style="2" customWidth="1"/>
    <col min="12554" max="12554" width="13.85546875" style="2" bestFit="1" customWidth="1"/>
    <col min="12555" max="12799" width="9.140625" style="2"/>
    <col min="12800" max="12800" width="4.5703125" style="2" customWidth="1"/>
    <col min="12801" max="12801" width="64.85546875" style="2" customWidth="1"/>
    <col min="12802" max="12802" width="9" style="2" customWidth="1"/>
    <col min="12803" max="12803" width="9.28515625" style="2" bestFit="1" customWidth="1"/>
    <col min="12804" max="12804" width="11.42578125" style="2" customWidth="1"/>
    <col min="12805" max="12805" width="15.28515625" style="2" customWidth="1"/>
    <col min="12806" max="12806" width="16.5703125" style="2" customWidth="1"/>
    <col min="12807" max="12807" width="15.28515625" style="2" bestFit="1" customWidth="1"/>
    <col min="12808" max="12808" width="17.5703125" style="2" customWidth="1"/>
    <col min="12809" max="12809" width="16.5703125" style="2" customWidth="1"/>
    <col min="12810" max="12810" width="13.85546875" style="2" bestFit="1" customWidth="1"/>
    <col min="12811" max="13055" width="9.140625" style="2"/>
    <col min="13056" max="13056" width="4.5703125" style="2" customWidth="1"/>
    <col min="13057" max="13057" width="64.85546875" style="2" customWidth="1"/>
    <col min="13058" max="13058" width="9" style="2" customWidth="1"/>
    <col min="13059" max="13059" width="9.28515625" style="2" bestFit="1" customWidth="1"/>
    <col min="13060" max="13060" width="11.42578125" style="2" customWidth="1"/>
    <col min="13061" max="13061" width="15.28515625" style="2" customWidth="1"/>
    <col min="13062" max="13062" width="16.5703125" style="2" customWidth="1"/>
    <col min="13063" max="13063" width="15.28515625" style="2" bestFit="1" customWidth="1"/>
    <col min="13064" max="13064" width="17.5703125" style="2" customWidth="1"/>
    <col min="13065" max="13065" width="16.5703125" style="2" customWidth="1"/>
    <col min="13066" max="13066" width="13.85546875" style="2" bestFit="1" customWidth="1"/>
    <col min="13067" max="13311" width="9.140625" style="2"/>
    <col min="13312" max="13312" width="4.5703125" style="2" customWidth="1"/>
    <col min="13313" max="13313" width="64.85546875" style="2" customWidth="1"/>
    <col min="13314" max="13314" width="9" style="2" customWidth="1"/>
    <col min="13315" max="13315" width="9.28515625" style="2" bestFit="1" customWidth="1"/>
    <col min="13316" max="13316" width="11.42578125" style="2" customWidth="1"/>
    <col min="13317" max="13317" width="15.28515625" style="2" customWidth="1"/>
    <col min="13318" max="13318" width="16.5703125" style="2" customWidth="1"/>
    <col min="13319" max="13319" width="15.28515625" style="2" bestFit="1" customWidth="1"/>
    <col min="13320" max="13320" width="17.5703125" style="2" customWidth="1"/>
    <col min="13321" max="13321" width="16.5703125" style="2" customWidth="1"/>
    <col min="13322" max="13322" width="13.85546875" style="2" bestFit="1" customWidth="1"/>
    <col min="13323" max="13567" width="9.140625" style="2"/>
    <col min="13568" max="13568" width="4.5703125" style="2" customWidth="1"/>
    <col min="13569" max="13569" width="64.85546875" style="2" customWidth="1"/>
    <col min="13570" max="13570" width="9" style="2" customWidth="1"/>
    <col min="13571" max="13571" width="9.28515625" style="2" bestFit="1" customWidth="1"/>
    <col min="13572" max="13572" width="11.42578125" style="2" customWidth="1"/>
    <col min="13573" max="13573" width="15.28515625" style="2" customWidth="1"/>
    <col min="13574" max="13574" width="16.5703125" style="2" customWidth="1"/>
    <col min="13575" max="13575" width="15.28515625" style="2" bestFit="1" customWidth="1"/>
    <col min="13576" max="13576" width="17.5703125" style="2" customWidth="1"/>
    <col min="13577" max="13577" width="16.5703125" style="2" customWidth="1"/>
    <col min="13578" max="13578" width="13.85546875" style="2" bestFit="1" customWidth="1"/>
    <col min="13579" max="13823" width="9.140625" style="2"/>
    <col min="13824" max="13824" width="4.5703125" style="2" customWidth="1"/>
    <col min="13825" max="13825" width="64.85546875" style="2" customWidth="1"/>
    <col min="13826" max="13826" width="9" style="2" customWidth="1"/>
    <col min="13827" max="13827" width="9.28515625" style="2" bestFit="1" customWidth="1"/>
    <col min="13828" max="13828" width="11.42578125" style="2" customWidth="1"/>
    <col min="13829" max="13829" width="15.28515625" style="2" customWidth="1"/>
    <col min="13830" max="13830" width="16.5703125" style="2" customWidth="1"/>
    <col min="13831" max="13831" width="15.28515625" style="2" bestFit="1" customWidth="1"/>
    <col min="13832" max="13832" width="17.5703125" style="2" customWidth="1"/>
    <col min="13833" max="13833" width="16.5703125" style="2" customWidth="1"/>
    <col min="13834" max="13834" width="13.85546875" style="2" bestFit="1" customWidth="1"/>
    <col min="13835" max="14079" width="9.140625" style="2"/>
    <col min="14080" max="14080" width="4.5703125" style="2" customWidth="1"/>
    <col min="14081" max="14081" width="64.85546875" style="2" customWidth="1"/>
    <col min="14082" max="14082" width="9" style="2" customWidth="1"/>
    <col min="14083" max="14083" width="9.28515625" style="2" bestFit="1" customWidth="1"/>
    <col min="14084" max="14084" width="11.42578125" style="2" customWidth="1"/>
    <col min="14085" max="14085" width="15.28515625" style="2" customWidth="1"/>
    <col min="14086" max="14086" width="16.5703125" style="2" customWidth="1"/>
    <col min="14087" max="14087" width="15.28515625" style="2" bestFit="1" customWidth="1"/>
    <col min="14088" max="14088" width="17.5703125" style="2" customWidth="1"/>
    <col min="14089" max="14089" width="16.5703125" style="2" customWidth="1"/>
    <col min="14090" max="14090" width="13.85546875" style="2" bestFit="1" customWidth="1"/>
    <col min="14091" max="14335" width="9.140625" style="2"/>
    <col min="14336" max="14336" width="4.5703125" style="2" customWidth="1"/>
    <col min="14337" max="14337" width="64.85546875" style="2" customWidth="1"/>
    <col min="14338" max="14338" width="9" style="2" customWidth="1"/>
    <col min="14339" max="14339" width="9.28515625" style="2" bestFit="1" customWidth="1"/>
    <col min="14340" max="14340" width="11.42578125" style="2" customWidth="1"/>
    <col min="14341" max="14341" width="15.28515625" style="2" customWidth="1"/>
    <col min="14342" max="14342" width="16.5703125" style="2" customWidth="1"/>
    <col min="14343" max="14343" width="15.28515625" style="2" bestFit="1" customWidth="1"/>
    <col min="14344" max="14344" width="17.5703125" style="2" customWidth="1"/>
    <col min="14345" max="14345" width="16.5703125" style="2" customWidth="1"/>
    <col min="14346" max="14346" width="13.85546875" style="2" bestFit="1" customWidth="1"/>
    <col min="14347" max="14591" width="9.140625" style="2"/>
    <col min="14592" max="14592" width="4.5703125" style="2" customWidth="1"/>
    <col min="14593" max="14593" width="64.85546875" style="2" customWidth="1"/>
    <col min="14594" max="14594" width="9" style="2" customWidth="1"/>
    <col min="14595" max="14595" width="9.28515625" style="2" bestFit="1" customWidth="1"/>
    <col min="14596" max="14596" width="11.42578125" style="2" customWidth="1"/>
    <col min="14597" max="14597" width="15.28515625" style="2" customWidth="1"/>
    <col min="14598" max="14598" width="16.5703125" style="2" customWidth="1"/>
    <col min="14599" max="14599" width="15.28515625" style="2" bestFit="1" customWidth="1"/>
    <col min="14600" max="14600" width="17.5703125" style="2" customWidth="1"/>
    <col min="14601" max="14601" width="16.5703125" style="2" customWidth="1"/>
    <col min="14602" max="14602" width="13.85546875" style="2" bestFit="1" customWidth="1"/>
    <col min="14603" max="14847" width="9.140625" style="2"/>
    <col min="14848" max="14848" width="4.5703125" style="2" customWidth="1"/>
    <col min="14849" max="14849" width="64.85546875" style="2" customWidth="1"/>
    <col min="14850" max="14850" width="9" style="2" customWidth="1"/>
    <col min="14851" max="14851" width="9.28515625" style="2" bestFit="1" customWidth="1"/>
    <col min="14852" max="14852" width="11.42578125" style="2" customWidth="1"/>
    <col min="14853" max="14853" width="15.28515625" style="2" customWidth="1"/>
    <col min="14854" max="14854" width="16.5703125" style="2" customWidth="1"/>
    <col min="14855" max="14855" width="15.28515625" style="2" bestFit="1" customWidth="1"/>
    <col min="14856" max="14856" width="17.5703125" style="2" customWidth="1"/>
    <col min="14857" max="14857" width="16.5703125" style="2" customWidth="1"/>
    <col min="14858" max="14858" width="13.85546875" style="2" bestFit="1" customWidth="1"/>
    <col min="14859" max="15103" width="9.140625" style="2"/>
    <col min="15104" max="15104" width="4.5703125" style="2" customWidth="1"/>
    <col min="15105" max="15105" width="64.85546875" style="2" customWidth="1"/>
    <col min="15106" max="15106" width="9" style="2" customWidth="1"/>
    <col min="15107" max="15107" width="9.28515625" style="2" bestFit="1" customWidth="1"/>
    <col min="15108" max="15108" width="11.42578125" style="2" customWidth="1"/>
    <col min="15109" max="15109" width="15.28515625" style="2" customWidth="1"/>
    <col min="15110" max="15110" width="16.5703125" style="2" customWidth="1"/>
    <col min="15111" max="15111" width="15.28515625" style="2" bestFit="1" customWidth="1"/>
    <col min="15112" max="15112" width="17.5703125" style="2" customWidth="1"/>
    <col min="15113" max="15113" width="16.5703125" style="2" customWidth="1"/>
    <col min="15114" max="15114" width="13.85546875" style="2" bestFit="1" customWidth="1"/>
    <col min="15115" max="15359" width="9.140625" style="2"/>
    <col min="15360" max="15360" width="4.5703125" style="2" customWidth="1"/>
    <col min="15361" max="15361" width="64.85546875" style="2" customWidth="1"/>
    <col min="15362" max="15362" width="9" style="2" customWidth="1"/>
    <col min="15363" max="15363" width="9.28515625" style="2" bestFit="1" customWidth="1"/>
    <col min="15364" max="15364" width="11.42578125" style="2" customWidth="1"/>
    <col min="15365" max="15365" width="15.28515625" style="2" customWidth="1"/>
    <col min="15366" max="15366" width="16.5703125" style="2" customWidth="1"/>
    <col min="15367" max="15367" width="15.28515625" style="2" bestFit="1" customWidth="1"/>
    <col min="15368" max="15368" width="17.5703125" style="2" customWidth="1"/>
    <col min="15369" max="15369" width="16.5703125" style="2" customWidth="1"/>
    <col min="15370" max="15370" width="13.85546875" style="2" bestFit="1" customWidth="1"/>
    <col min="15371" max="15615" width="9.140625" style="2"/>
    <col min="15616" max="15616" width="4.5703125" style="2" customWidth="1"/>
    <col min="15617" max="15617" width="64.85546875" style="2" customWidth="1"/>
    <col min="15618" max="15618" width="9" style="2" customWidth="1"/>
    <col min="15619" max="15619" width="9.28515625" style="2" bestFit="1" customWidth="1"/>
    <col min="15620" max="15620" width="11.42578125" style="2" customWidth="1"/>
    <col min="15621" max="15621" width="15.28515625" style="2" customWidth="1"/>
    <col min="15622" max="15622" width="16.5703125" style="2" customWidth="1"/>
    <col min="15623" max="15623" width="15.28515625" style="2" bestFit="1" customWidth="1"/>
    <col min="15624" max="15624" width="17.5703125" style="2" customWidth="1"/>
    <col min="15625" max="15625" width="16.5703125" style="2" customWidth="1"/>
    <col min="15626" max="15626" width="13.85546875" style="2" bestFit="1" customWidth="1"/>
    <col min="15627" max="15871" width="9.140625" style="2"/>
    <col min="15872" max="15872" width="4.5703125" style="2" customWidth="1"/>
    <col min="15873" max="15873" width="64.85546875" style="2" customWidth="1"/>
    <col min="15874" max="15874" width="9" style="2" customWidth="1"/>
    <col min="15875" max="15875" width="9.28515625" style="2" bestFit="1" customWidth="1"/>
    <col min="15876" max="15876" width="11.42578125" style="2" customWidth="1"/>
    <col min="15877" max="15877" width="15.28515625" style="2" customWidth="1"/>
    <col min="15878" max="15878" width="16.5703125" style="2" customWidth="1"/>
    <col min="15879" max="15879" width="15.28515625" style="2" bestFit="1" customWidth="1"/>
    <col min="15880" max="15880" width="17.5703125" style="2" customWidth="1"/>
    <col min="15881" max="15881" width="16.5703125" style="2" customWidth="1"/>
    <col min="15882" max="15882" width="13.85546875" style="2" bestFit="1" customWidth="1"/>
    <col min="15883" max="16127" width="9.140625" style="2"/>
    <col min="16128" max="16128" width="4.5703125" style="2" customWidth="1"/>
    <col min="16129" max="16129" width="64.85546875" style="2" customWidth="1"/>
    <col min="16130" max="16130" width="9" style="2" customWidth="1"/>
    <col min="16131" max="16131" width="9.28515625" style="2" bestFit="1" customWidth="1"/>
    <col min="16132" max="16132" width="11.42578125" style="2" customWidth="1"/>
    <col min="16133" max="16133" width="15.28515625" style="2" customWidth="1"/>
    <col min="16134" max="16134" width="16.5703125" style="2" customWidth="1"/>
    <col min="16135" max="16135" width="15.28515625" style="2" bestFit="1" customWidth="1"/>
    <col min="16136" max="16136" width="17.5703125" style="2" customWidth="1"/>
    <col min="16137" max="16137" width="16.5703125" style="2" customWidth="1"/>
    <col min="16138" max="16138" width="13.85546875" style="2" bestFit="1" customWidth="1"/>
    <col min="16139" max="16384" width="9.140625" style="2"/>
  </cols>
  <sheetData>
    <row r="1" spans="1:10" ht="15.75">
      <c r="F1" s="11" t="s">
        <v>0</v>
      </c>
      <c r="G1" s="12" t="s">
        <v>1</v>
      </c>
      <c r="H1" s="12"/>
      <c r="I1" s="12"/>
    </row>
    <row r="2" spans="1:10" ht="15.75">
      <c r="F2" s="11" t="s">
        <v>2</v>
      </c>
      <c r="G2" s="1" t="s">
        <v>3</v>
      </c>
      <c r="I2" s="13"/>
    </row>
    <row r="3" spans="1:10" ht="15.75">
      <c r="F3" s="11" t="s">
        <v>4</v>
      </c>
      <c r="G3" s="1" t="s">
        <v>164</v>
      </c>
      <c r="I3" s="13"/>
    </row>
    <row r="4" spans="1:10" ht="15.75">
      <c r="F4" s="14"/>
      <c r="G4" s="15"/>
      <c r="H4" s="11"/>
      <c r="I4" s="11"/>
    </row>
    <row r="5" spans="1:10" ht="17.25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</row>
    <row r="6" spans="1:10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17.25">
      <c r="A7" s="17" t="s">
        <v>163</v>
      </c>
      <c r="B7" s="17"/>
      <c r="C7" s="17"/>
      <c r="D7" s="17"/>
      <c r="E7" s="17"/>
      <c r="F7" s="17"/>
      <c r="G7" s="17"/>
      <c r="H7" s="17"/>
      <c r="I7" s="17"/>
      <c r="J7" s="17"/>
    </row>
    <row r="9" spans="1:10">
      <c r="A9" s="18" t="s">
        <v>7</v>
      </c>
      <c r="B9" s="19" t="s">
        <v>8</v>
      </c>
      <c r="C9" s="20" t="s">
        <v>9</v>
      </c>
      <c r="D9" s="20" t="s">
        <v>10</v>
      </c>
      <c r="E9" s="20" t="s">
        <v>11</v>
      </c>
      <c r="F9" s="20"/>
      <c r="G9" s="21" t="s">
        <v>12</v>
      </c>
      <c r="H9" s="22" t="s">
        <v>13</v>
      </c>
      <c r="I9" s="22" t="s">
        <v>14</v>
      </c>
      <c r="J9" s="22" t="s">
        <v>167</v>
      </c>
    </row>
    <row r="10" spans="1:10" ht="17.25">
      <c r="B10" s="23" t="s">
        <v>15</v>
      </c>
      <c r="C10" s="20"/>
      <c r="D10" s="20"/>
      <c r="E10" s="20"/>
      <c r="F10" s="20"/>
      <c r="G10" s="21"/>
      <c r="H10" s="22"/>
      <c r="I10" s="22"/>
      <c r="J10" s="22"/>
    </row>
    <row r="11" spans="1:10" ht="15.75">
      <c r="A11" s="24">
        <v>1</v>
      </c>
      <c r="B11" s="25" t="s">
        <v>16</v>
      </c>
      <c r="C11" s="26">
        <v>2</v>
      </c>
      <c r="D11" s="27" t="s">
        <v>17</v>
      </c>
      <c r="E11" s="26">
        <v>48</v>
      </c>
      <c r="F11" s="28" t="s">
        <v>18</v>
      </c>
      <c r="H11" s="2">
        <f>G11*C11</f>
        <v>0</v>
      </c>
      <c r="I11" s="29">
        <f>G11*C11/E11</f>
        <v>0</v>
      </c>
      <c r="J11" s="29">
        <f>I11*12</f>
        <v>0</v>
      </c>
    </row>
    <row r="12" spans="1:10" ht="15.75">
      <c r="A12" s="24">
        <f>A11+1</f>
        <v>2</v>
      </c>
      <c r="B12" s="25" t="s">
        <v>19</v>
      </c>
      <c r="C12" s="26">
        <v>3</v>
      </c>
      <c r="D12" s="27" t="s">
        <v>17</v>
      </c>
      <c r="E12" s="26">
        <v>48</v>
      </c>
      <c r="F12" s="28" t="s">
        <v>18</v>
      </c>
      <c r="H12" s="2">
        <f t="shared" ref="H12:H56" si="0">G12*C12</f>
        <v>0</v>
      </c>
      <c r="I12" s="29">
        <f t="shared" ref="I12:I56" si="1">G12*C12/E12</f>
        <v>0</v>
      </c>
      <c r="J12" s="29">
        <f t="shared" ref="J12:J56" si="2">I12*12</f>
        <v>0</v>
      </c>
    </row>
    <row r="13" spans="1:10" ht="15.75">
      <c r="A13" s="24">
        <f t="shared" ref="A13:A56" si="3">A12+1</f>
        <v>3</v>
      </c>
      <c r="B13" s="25" t="s">
        <v>20</v>
      </c>
      <c r="C13" s="26">
        <v>3</v>
      </c>
      <c r="D13" s="27" t="s">
        <v>21</v>
      </c>
      <c r="E13" s="26">
        <v>12</v>
      </c>
      <c r="F13" s="28" t="s">
        <v>18</v>
      </c>
      <c r="H13" s="2">
        <f t="shared" si="0"/>
        <v>0</v>
      </c>
      <c r="I13" s="29">
        <f t="shared" si="1"/>
        <v>0</v>
      </c>
      <c r="J13" s="29">
        <f t="shared" si="2"/>
        <v>0</v>
      </c>
    </row>
    <row r="14" spans="1:10" ht="15.75">
      <c r="A14" s="24">
        <f t="shared" si="3"/>
        <v>4</v>
      </c>
      <c r="B14" s="25" t="s">
        <v>22</v>
      </c>
      <c r="C14" s="26">
        <v>18</v>
      </c>
      <c r="D14" s="27" t="s">
        <v>21</v>
      </c>
      <c r="E14" s="26">
        <v>6</v>
      </c>
      <c r="F14" s="28" t="s">
        <v>18</v>
      </c>
      <c r="H14" s="2">
        <f t="shared" si="0"/>
        <v>0</v>
      </c>
      <c r="I14" s="29">
        <f t="shared" si="1"/>
        <v>0</v>
      </c>
      <c r="J14" s="29">
        <f t="shared" si="2"/>
        <v>0</v>
      </c>
    </row>
    <row r="15" spans="1:10" ht="15.75">
      <c r="A15" s="24">
        <f t="shared" si="3"/>
        <v>5</v>
      </c>
      <c r="B15" s="25" t="s">
        <v>23</v>
      </c>
      <c r="C15" s="26">
        <v>36</v>
      </c>
      <c r="D15" s="27" t="s">
        <v>21</v>
      </c>
      <c r="E15" s="26">
        <v>6</v>
      </c>
      <c r="F15" s="28" t="s">
        <v>18</v>
      </c>
      <c r="H15" s="2">
        <f t="shared" si="0"/>
        <v>0</v>
      </c>
      <c r="I15" s="29">
        <f t="shared" si="1"/>
        <v>0</v>
      </c>
      <c r="J15" s="29">
        <f t="shared" si="2"/>
        <v>0</v>
      </c>
    </row>
    <row r="16" spans="1:10" ht="15.75">
      <c r="A16" s="24">
        <f t="shared" si="3"/>
        <v>6</v>
      </c>
      <c r="B16" s="25" t="s">
        <v>24</v>
      </c>
      <c r="C16" s="26">
        <v>12</v>
      </c>
      <c r="D16" s="27" t="s">
        <v>21</v>
      </c>
      <c r="E16" s="26">
        <v>12</v>
      </c>
      <c r="F16" s="28" t="s">
        <v>18</v>
      </c>
      <c r="H16" s="2">
        <f t="shared" si="0"/>
        <v>0</v>
      </c>
      <c r="I16" s="29">
        <f t="shared" si="1"/>
        <v>0</v>
      </c>
      <c r="J16" s="29">
        <f t="shared" si="2"/>
        <v>0</v>
      </c>
    </row>
    <row r="17" spans="1:10" ht="15.75">
      <c r="A17" s="24">
        <f t="shared" si="3"/>
        <v>7</v>
      </c>
      <c r="B17" s="25" t="s">
        <v>25</v>
      </c>
      <c r="C17" s="26">
        <v>20</v>
      </c>
      <c r="D17" s="27" t="s">
        <v>21</v>
      </c>
      <c r="E17" s="26">
        <v>6</v>
      </c>
      <c r="F17" s="28" t="s">
        <v>18</v>
      </c>
      <c r="H17" s="2">
        <f t="shared" si="0"/>
        <v>0</v>
      </c>
      <c r="I17" s="29">
        <f t="shared" si="1"/>
        <v>0</v>
      </c>
      <c r="J17" s="29">
        <f t="shared" si="2"/>
        <v>0</v>
      </c>
    </row>
    <row r="18" spans="1:10" ht="15.75">
      <c r="A18" s="24">
        <f t="shared" si="3"/>
        <v>8</v>
      </c>
      <c r="B18" s="25" t="s">
        <v>26</v>
      </c>
      <c r="C18" s="26">
        <v>30</v>
      </c>
      <c r="D18" s="27" t="s">
        <v>21</v>
      </c>
      <c r="E18" s="26">
        <v>4</v>
      </c>
      <c r="F18" s="28" t="s">
        <v>18</v>
      </c>
      <c r="H18" s="2">
        <f t="shared" si="0"/>
        <v>0</v>
      </c>
      <c r="I18" s="29">
        <f t="shared" si="1"/>
        <v>0</v>
      </c>
      <c r="J18" s="29">
        <f t="shared" si="2"/>
        <v>0</v>
      </c>
    </row>
    <row r="19" spans="1:10" ht="15.75">
      <c r="A19" s="24">
        <f t="shared" si="3"/>
        <v>9</v>
      </c>
      <c r="B19" s="25" t="s">
        <v>27</v>
      </c>
      <c r="C19" s="26">
        <v>15</v>
      </c>
      <c r="D19" s="27" t="s">
        <v>21</v>
      </c>
      <c r="E19" s="26">
        <v>3</v>
      </c>
      <c r="F19" s="28" t="s">
        <v>18</v>
      </c>
      <c r="H19" s="2">
        <f t="shared" si="0"/>
        <v>0</v>
      </c>
      <c r="I19" s="29">
        <f t="shared" si="1"/>
        <v>0</v>
      </c>
      <c r="J19" s="29">
        <f t="shared" si="2"/>
        <v>0</v>
      </c>
    </row>
    <row r="20" spans="1:10" ht="15.75">
      <c r="A20" s="24">
        <f t="shared" si="3"/>
        <v>10</v>
      </c>
      <c r="B20" s="25" t="s">
        <v>28</v>
      </c>
      <c r="C20" s="26">
        <v>15</v>
      </c>
      <c r="D20" s="27" t="s">
        <v>21</v>
      </c>
      <c r="E20" s="26">
        <v>6</v>
      </c>
      <c r="F20" s="28" t="s">
        <v>18</v>
      </c>
      <c r="H20" s="2">
        <f t="shared" si="0"/>
        <v>0</v>
      </c>
      <c r="I20" s="29">
        <f t="shared" si="1"/>
        <v>0</v>
      </c>
      <c r="J20" s="29">
        <f t="shared" si="2"/>
        <v>0</v>
      </c>
    </row>
    <row r="21" spans="1:10" ht="15.75">
      <c r="A21" s="24">
        <f t="shared" si="3"/>
        <v>11</v>
      </c>
      <c r="B21" s="25" t="s">
        <v>29</v>
      </c>
      <c r="C21" s="26">
        <v>5</v>
      </c>
      <c r="D21" s="27" t="s">
        <v>21</v>
      </c>
      <c r="E21" s="26">
        <v>12</v>
      </c>
      <c r="F21" s="28" t="s">
        <v>18</v>
      </c>
      <c r="H21" s="2">
        <f t="shared" si="0"/>
        <v>0</v>
      </c>
      <c r="I21" s="29">
        <f t="shared" si="1"/>
        <v>0</v>
      </c>
      <c r="J21" s="29">
        <f t="shared" si="2"/>
        <v>0</v>
      </c>
    </row>
    <row r="22" spans="1:10" ht="15.75">
      <c r="A22" s="24">
        <f t="shared" si="3"/>
        <v>12</v>
      </c>
      <c r="B22" s="25" t="s">
        <v>30</v>
      </c>
      <c r="C22" s="26">
        <v>15</v>
      </c>
      <c r="D22" s="27" t="s">
        <v>21</v>
      </c>
      <c r="E22" s="26">
        <v>3</v>
      </c>
      <c r="F22" s="28" t="s">
        <v>18</v>
      </c>
      <c r="H22" s="2">
        <f t="shared" si="0"/>
        <v>0</v>
      </c>
      <c r="I22" s="29">
        <f t="shared" si="1"/>
        <v>0</v>
      </c>
      <c r="J22" s="29">
        <f t="shared" si="2"/>
        <v>0</v>
      </c>
    </row>
    <row r="23" spans="1:10" ht="15.75">
      <c r="A23" s="24">
        <f t="shared" si="3"/>
        <v>13</v>
      </c>
      <c r="B23" s="25" t="s">
        <v>31</v>
      </c>
      <c r="C23" s="26">
        <v>40</v>
      </c>
      <c r="D23" s="27" t="s">
        <v>32</v>
      </c>
      <c r="E23" s="26">
        <v>1</v>
      </c>
      <c r="F23" s="28" t="s">
        <v>18</v>
      </c>
      <c r="H23" s="2">
        <f t="shared" si="0"/>
        <v>0</v>
      </c>
      <c r="I23" s="29">
        <f t="shared" si="1"/>
        <v>0</v>
      </c>
      <c r="J23" s="29">
        <f t="shared" si="2"/>
        <v>0</v>
      </c>
    </row>
    <row r="24" spans="1:10" ht="15.75">
      <c r="A24" s="24">
        <f t="shared" si="3"/>
        <v>14</v>
      </c>
      <c r="B24" s="25" t="s">
        <v>33</v>
      </c>
      <c r="C24" s="26">
        <v>45</v>
      </c>
      <c r="D24" s="27" t="s">
        <v>32</v>
      </c>
      <c r="E24" s="26">
        <v>1</v>
      </c>
      <c r="F24" s="28" t="s">
        <v>18</v>
      </c>
      <c r="H24" s="2">
        <f t="shared" si="0"/>
        <v>0</v>
      </c>
      <c r="I24" s="29">
        <f t="shared" si="1"/>
        <v>0</v>
      </c>
      <c r="J24" s="29">
        <f t="shared" si="2"/>
        <v>0</v>
      </c>
    </row>
    <row r="25" spans="1:10" ht="15.75">
      <c r="A25" s="24">
        <f t="shared" si="3"/>
        <v>15</v>
      </c>
      <c r="B25" s="25" t="s">
        <v>34</v>
      </c>
      <c r="C25" s="26">
        <v>40</v>
      </c>
      <c r="D25" s="27" t="s">
        <v>21</v>
      </c>
      <c r="E25" s="26">
        <v>1</v>
      </c>
      <c r="F25" s="28" t="s">
        <v>18</v>
      </c>
      <c r="H25" s="2">
        <f t="shared" si="0"/>
        <v>0</v>
      </c>
      <c r="I25" s="29">
        <f t="shared" si="1"/>
        <v>0</v>
      </c>
      <c r="J25" s="29">
        <f t="shared" si="2"/>
        <v>0</v>
      </c>
    </row>
    <row r="26" spans="1:10" ht="15.75">
      <c r="A26" s="24">
        <f t="shared" si="3"/>
        <v>16</v>
      </c>
      <c r="B26" s="25" t="s">
        <v>35</v>
      </c>
      <c r="C26" s="26">
        <v>40</v>
      </c>
      <c r="D26" s="27" t="s">
        <v>36</v>
      </c>
      <c r="E26" s="26">
        <v>36</v>
      </c>
      <c r="F26" s="28" t="s">
        <v>18</v>
      </c>
      <c r="H26" s="2">
        <f t="shared" si="0"/>
        <v>0</v>
      </c>
      <c r="I26" s="29">
        <f t="shared" si="1"/>
        <v>0</v>
      </c>
      <c r="J26" s="29">
        <f t="shared" si="2"/>
        <v>0</v>
      </c>
    </row>
    <row r="27" spans="1:10" ht="15.75">
      <c r="A27" s="24">
        <f t="shared" si="3"/>
        <v>17</v>
      </c>
      <c r="B27" s="25" t="s">
        <v>37</v>
      </c>
      <c r="C27" s="26">
        <v>40</v>
      </c>
      <c r="D27" s="27" t="s">
        <v>38</v>
      </c>
      <c r="E27" s="26">
        <v>6</v>
      </c>
      <c r="F27" s="28" t="s">
        <v>18</v>
      </c>
      <c r="H27" s="2">
        <f t="shared" si="0"/>
        <v>0</v>
      </c>
      <c r="I27" s="29">
        <f t="shared" si="1"/>
        <v>0</v>
      </c>
      <c r="J27" s="29">
        <f t="shared" si="2"/>
        <v>0</v>
      </c>
    </row>
    <row r="28" spans="1:10" ht="15.75">
      <c r="A28" s="24">
        <f t="shared" si="3"/>
        <v>18</v>
      </c>
      <c r="B28" s="25" t="s">
        <v>39</v>
      </c>
      <c r="C28" s="26">
        <v>10</v>
      </c>
      <c r="D28" s="27" t="s">
        <v>21</v>
      </c>
      <c r="E28" s="26">
        <v>1</v>
      </c>
      <c r="F28" s="28" t="s">
        <v>18</v>
      </c>
      <c r="H28" s="2">
        <f t="shared" si="0"/>
        <v>0</v>
      </c>
      <c r="I28" s="29">
        <f t="shared" si="1"/>
        <v>0</v>
      </c>
      <c r="J28" s="29">
        <f t="shared" si="2"/>
        <v>0</v>
      </c>
    </row>
    <row r="29" spans="1:10" ht="15.75">
      <c r="A29" s="24">
        <f t="shared" si="3"/>
        <v>19</v>
      </c>
      <c r="B29" s="25" t="s">
        <v>40</v>
      </c>
      <c r="C29" s="26">
        <v>45</v>
      </c>
      <c r="D29" s="27" t="s">
        <v>36</v>
      </c>
      <c r="E29" s="26">
        <v>36</v>
      </c>
      <c r="F29" s="28" t="s">
        <v>18</v>
      </c>
      <c r="H29" s="2">
        <f t="shared" si="0"/>
        <v>0</v>
      </c>
      <c r="I29" s="29">
        <f t="shared" si="1"/>
        <v>0</v>
      </c>
      <c r="J29" s="29">
        <f t="shared" si="2"/>
        <v>0</v>
      </c>
    </row>
    <row r="30" spans="1:10" ht="15.75">
      <c r="A30" s="24">
        <f t="shared" si="3"/>
        <v>20</v>
      </c>
      <c r="B30" s="25" t="s">
        <v>41</v>
      </c>
      <c r="C30" s="26">
        <v>45</v>
      </c>
      <c r="D30" s="27" t="s">
        <v>38</v>
      </c>
      <c r="E30" s="26">
        <v>6</v>
      </c>
      <c r="F30" s="28" t="s">
        <v>18</v>
      </c>
      <c r="H30" s="2">
        <f t="shared" si="0"/>
        <v>0</v>
      </c>
      <c r="I30" s="29">
        <f t="shared" si="1"/>
        <v>0</v>
      </c>
      <c r="J30" s="29">
        <f t="shared" si="2"/>
        <v>0</v>
      </c>
    </row>
    <row r="31" spans="1:10" ht="15.75">
      <c r="A31" s="24">
        <f t="shared" si="3"/>
        <v>21</v>
      </c>
      <c r="B31" s="25" t="s">
        <v>42</v>
      </c>
      <c r="C31" s="26">
        <v>45</v>
      </c>
      <c r="D31" s="27" t="s">
        <v>21</v>
      </c>
      <c r="E31" s="26">
        <v>6</v>
      </c>
      <c r="F31" s="28" t="s">
        <v>18</v>
      </c>
      <c r="H31" s="2">
        <f t="shared" si="0"/>
        <v>0</v>
      </c>
      <c r="I31" s="29">
        <f t="shared" si="1"/>
        <v>0</v>
      </c>
      <c r="J31" s="29">
        <f t="shared" si="2"/>
        <v>0</v>
      </c>
    </row>
    <row r="32" spans="1:10" ht="15.75">
      <c r="A32" s="24">
        <f t="shared" si="3"/>
        <v>22</v>
      </c>
      <c r="B32" s="25" t="s">
        <v>43</v>
      </c>
      <c r="C32" s="26">
        <v>8</v>
      </c>
      <c r="D32" s="27" t="s">
        <v>21</v>
      </c>
      <c r="E32" s="26">
        <v>12</v>
      </c>
      <c r="F32" s="28" t="s">
        <v>18</v>
      </c>
      <c r="H32" s="2">
        <f t="shared" si="0"/>
        <v>0</v>
      </c>
      <c r="I32" s="29">
        <f t="shared" si="1"/>
        <v>0</v>
      </c>
      <c r="J32" s="29">
        <f t="shared" si="2"/>
        <v>0</v>
      </c>
    </row>
    <row r="33" spans="1:10" ht="15.75">
      <c r="A33" s="24">
        <f t="shared" si="3"/>
        <v>23</v>
      </c>
      <c r="B33" s="25" t="s">
        <v>44</v>
      </c>
      <c r="C33" s="26">
        <v>2</v>
      </c>
      <c r="D33" s="27" t="s">
        <v>21</v>
      </c>
      <c r="E33" s="26">
        <v>36</v>
      </c>
      <c r="F33" s="28" t="s">
        <v>18</v>
      </c>
      <c r="H33" s="2">
        <f t="shared" si="0"/>
        <v>0</v>
      </c>
      <c r="I33" s="29">
        <f t="shared" si="1"/>
        <v>0</v>
      </c>
      <c r="J33" s="29">
        <f t="shared" si="2"/>
        <v>0</v>
      </c>
    </row>
    <row r="34" spans="1:10" ht="15.75">
      <c r="A34" s="24">
        <f t="shared" si="3"/>
        <v>24</v>
      </c>
      <c r="B34" s="25" t="s">
        <v>45</v>
      </c>
      <c r="C34" s="26">
        <v>20</v>
      </c>
      <c r="D34" s="27" t="s">
        <v>21</v>
      </c>
      <c r="E34" s="26">
        <v>3</v>
      </c>
      <c r="F34" s="28" t="s">
        <v>18</v>
      </c>
      <c r="H34" s="2">
        <f t="shared" si="0"/>
        <v>0</v>
      </c>
      <c r="I34" s="29">
        <f t="shared" si="1"/>
        <v>0</v>
      </c>
      <c r="J34" s="29">
        <f t="shared" si="2"/>
        <v>0</v>
      </c>
    </row>
    <row r="35" spans="1:10" ht="15.75">
      <c r="A35" s="24">
        <f t="shared" si="3"/>
        <v>25</v>
      </c>
      <c r="B35" s="25" t="s">
        <v>46</v>
      </c>
      <c r="C35" s="26">
        <v>20</v>
      </c>
      <c r="D35" s="27" t="s">
        <v>21</v>
      </c>
      <c r="E35" s="26">
        <v>3</v>
      </c>
      <c r="F35" s="28" t="s">
        <v>18</v>
      </c>
      <c r="H35" s="2">
        <f t="shared" si="0"/>
        <v>0</v>
      </c>
      <c r="I35" s="29">
        <f t="shared" si="1"/>
        <v>0</v>
      </c>
      <c r="J35" s="29">
        <f t="shared" si="2"/>
        <v>0</v>
      </c>
    </row>
    <row r="36" spans="1:10" ht="15.75">
      <c r="A36" s="24">
        <f t="shared" si="3"/>
        <v>26</v>
      </c>
      <c r="B36" s="25" t="s">
        <v>47</v>
      </c>
      <c r="C36" s="26">
        <v>3</v>
      </c>
      <c r="D36" s="27" t="s">
        <v>21</v>
      </c>
      <c r="E36" s="26">
        <v>36</v>
      </c>
      <c r="F36" s="28" t="s">
        <v>18</v>
      </c>
      <c r="H36" s="2">
        <f t="shared" si="0"/>
        <v>0</v>
      </c>
      <c r="I36" s="29">
        <f t="shared" si="1"/>
        <v>0</v>
      </c>
      <c r="J36" s="29">
        <f t="shared" si="2"/>
        <v>0</v>
      </c>
    </row>
    <row r="37" spans="1:10" ht="15.75">
      <c r="A37" s="24">
        <f t="shared" si="3"/>
        <v>27</v>
      </c>
      <c r="B37" s="25" t="s">
        <v>48</v>
      </c>
      <c r="C37" s="26">
        <v>16</v>
      </c>
      <c r="D37" s="27" t="s">
        <v>21</v>
      </c>
      <c r="E37" s="26">
        <v>12</v>
      </c>
      <c r="F37" s="28" t="s">
        <v>18</v>
      </c>
      <c r="H37" s="2">
        <f t="shared" si="0"/>
        <v>0</v>
      </c>
      <c r="I37" s="29">
        <f t="shared" si="1"/>
        <v>0</v>
      </c>
      <c r="J37" s="29">
        <f t="shared" si="2"/>
        <v>0</v>
      </c>
    </row>
    <row r="38" spans="1:10" ht="15.75">
      <c r="A38" s="24">
        <f t="shared" si="3"/>
        <v>28</v>
      </c>
      <c r="B38" s="25" t="s">
        <v>49</v>
      </c>
      <c r="C38" s="26">
        <v>17</v>
      </c>
      <c r="D38" s="27" t="s">
        <v>21</v>
      </c>
      <c r="E38" s="26">
        <v>36</v>
      </c>
      <c r="F38" s="28" t="s">
        <v>18</v>
      </c>
      <c r="H38" s="2">
        <f t="shared" si="0"/>
        <v>0</v>
      </c>
      <c r="I38" s="29">
        <f t="shared" si="1"/>
        <v>0</v>
      </c>
      <c r="J38" s="29">
        <f t="shared" si="2"/>
        <v>0</v>
      </c>
    </row>
    <row r="39" spans="1:10" ht="15.75">
      <c r="A39" s="24">
        <f t="shared" si="3"/>
        <v>29</v>
      </c>
      <c r="B39" s="25" t="s">
        <v>50</v>
      </c>
      <c r="C39" s="26">
        <v>17</v>
      </c>
      <c r="D39" s="27" t="s">
        <v>21</v>
      </c>
      <c r="E39" s="26">
        <v>36</v>
      </c>
      <c r="F39" s="28" t="s">
        <v>18</v>
      </c>
      <c r="H39" s="2">
        <f t="shared" si="0"/>
        <v>0</v>
      </c>
      <c r="I39" s="29">
        <f t="shared" si="1"/>
        <v>0</v>
      </c>
      <c r="J39" s="29">
        <f t="shared" si="2"/>
        <v>0</v>
      </c>
    </row>
    <row r="40" spans="1:10" ht="15.75">
      <c r="A40" s="24">
        <f t="shared" si="3"/>
        <v>30</v>
      </c>
      <c r="B40" s="25" t="s">
        <v>51</v>
      </c>
      <c r="C40" s="26">
        <v>2</v>
      </c>
      <c r="D40" s="27" t="s">
        <v>52</v>
      </c>
      <c r="E40" s="26">
        <v>1</v>
      </c>
      <c r="F40" s="28" t="s">
        <v>18</v>
      </c>
      <c r="H40" s="2">
        <f t="shared" si="0"/>
        <v>0</v>
      </c>
      <c r="I40" s="29">
        <f t="shared" si="1"/>
        <v>0</v>
      </c>
      <c r="J40" s="29">
        <f t="shared" si="2"/>
        <v>0</v>
      </c>
    </row>
    <row r="41" spans="1:10" ht="15.75">
      <c r="A41" s="24">
        <f t="shared" si="3"/>
        <v>31</v>
      </c>
      <c r="B41" s="25" t="s">
        <v>53</v>
      </c>
      <c r="C41" s="26">
        <v>8</v>
      </c>
      <c r="D41" s="27" t="s">
        <v>54</v>
      </c>
      <c r="E41" s="26">
        <v>4</v>
      </c>
      <c r="F41" s="28" t="s">
        <v>18</v>
      </c>
      <c r="H41" s="2">
        <f t="shared" si="0"/>
        <v>0</v>
      </c>
      <c r="I41" s="29">
        <f t="shared" si="1"/>
        <v>0</v>
      </c>
      <c r="J41" s="29">
        <f t="shared" si="2"/>
        <v>0</v>
      </c>
    </row>
    <row r="42" spans="1:10" ht="15.75">
      <c r="A42" s="24">
        <f t="shared" si="3"/>
        <v>32</v>
      </c>
      <c r="B42" s="25" t="s">
        <v>55</v>
      </c>
      <c r="C42" s="26">
        <v>2</v>
      </c>
      <c r="D42" s="27" t="s">
        <v>38</v>
      </c>
      <c r="E42" s="26">
        <v>6</v>
      </c>
      <c r="F42" s="28" t="s">
        <v>18</v>
      </c>
      <c r="H42" s="2">
        <f t="shared" si="0"/>
        <v>0</v>
      </c>
      <c r="I42" s="29">
        <f t="shared" si="1"/>
        <v>0</v>
      </c>
      <c r="J42" s="29">
        <f t="shared" si="2"/>
        <v>0</v>
      </c>
    </row>
    <row r="43" spans="1:10" ht="15.75">
      <c r="A43" s="24">
        <f t="shared" si="3"/>
        <v>33</v>
      </c>
      <c r="B43" s="25" t="s">
        <v>56</v>
      </c>
      <c r="C43" s="26">
        <v>2</v>
      </c>
      <c r="D43" s="27" t="s">
        <v>38</v>
      </c>
      <c r="E43" s="26">
        <v>12</v>
      </c>
      <c r="F43" s="28" t="s">
        <v>18</v>
      </c>
      <c r="H43" s="2">
        <f t="shared" si="0"/>
        <v>0</v>
      </c>
      <c r="I43" s="29">
        <f t="shared" si="1"/>
        <v>0</v>
      </c>
      <c r="J43" s="29">
        <f t="shared" si="2"/>
        <v>0</v>
      </c>
    </row>
    <row r="44" spans="1:10" ht="15.75">
      <c r="A44" s="24">
        <f t="shared" si="3"/>
        <v>34</v>
      </c>
      <c r="B44" s="25" t="s">
        <v>57</v>
      </c>
      <c r="C44" s="26">
        <v>5</v>
      </c>
      <c r="D44" s="27" t="s">
        <v>21</v>
      </c>
      <c r="E44" s="26">
        <v>1</v>
      </c>
      <c r="F44" s="28" t="s">
        <v>18</v>
      </c>
      <c r="H44" s="2">
        <f t="shared" si="0"/>
        <v>0</v>
      </c>
      <c r="I44" s="29">
        <f t="shared" si="1"/>
        <v>0</v>
      </c>
      <c r="J44" s="29">
        <f t="shared" si="2"/>
        <v>0</v>
      </c>
    </row>
    <row r="45" spans="1:10" ht="15.75">
      <c r="A45" s="24">
        <f t="shared" si="3"/>
        <v>35</v>
      </c>
      <c r="B45" s="25" t="s">
        <v>58</v>
      </c>
      <c r="C45" s="26">
        <v>3</v>
      </c>
      <c r="D45" s="27" t="s">
        <v>21</v>
      </c>
      <c r="E45" s="26">
        <v>1</v>
      </c>
      <c r="F45" s="28" t="s">
        <v>18</v>
      </c>
      <c r="H45" s="2">
        <f t="shared" si="0"/>
        <v>0</v>
      </c>
      <c r="I45" s="29">
        <f t="shared" si="1"/>
        <v>0</v>
      </c>
      <c r="J45" s="29">
        <f t="shared" si="2"/>
        <v>0</v>
      </c>
    </row>
    <row r="46" spans="1:10" ht="15.75">
      <c r="A46" s="24">
        <f t="shared" si="3"/>
        <v>36</v>
      </c>
      <c r="B46" s="25" t="s">
        <v>59</v>
      </c>
      <c r="C46" s="26">
        <v>3</v>
      </c>
      <c r="D46" s="27" t="s">
        <v>21</v>
      </c>
      <c r="E46" s="26">
        <v>1</v>
      </c>
      <c r="F46" s="28" t="s">
        <v>18</v>
      </c>
      <c r="H46" s="2">
        <f>G46*C46</f>
        <v>0</v>
      </c>
      <c r="I46" s="29">
        <f>G46*C46/E46</f>
        <v>0</v>
      </c>
      <c r="J46" s="29">
        <f>I46*12</f>
        <v>0</v>
      </c>
    </row>
    <row r="47" spans="1:10" ht="15.75">
      <c r="A47" s="24">
        <f t="shared" si="3"/>
        <v>37</v>
      </c>
      <c r="B47" s="25" t="s">
        <v>60</v>
      </c>
      <c r="C47" s="26">
        <v>15</v>
      </c>
      <c r="D47" s="27" t="s">
        <v>21</v>
      </c>
      <c r="E47" s="26">
        <v>1</v>
      </c>
      <c r="F47" s="28" t="s">
        <v>18</v>
      </c>
      <c r="H47" s="2">
        <f t="shared" si="0"/>
        <v>0</v>
      </c>
      <c r="I47" s="29">
        <f t="shared" si="1"/>
        <v>0</v>
      </c>
      <c r="J47" s="29">
        <f t="shared" si="2"/>
        <v>0</v>
      </c>
    </row>
    <row r="48" spans="1:10" ht="15.75">
      <c r="A48" s="24">
        <f t="shared" si="3"/>
        <v>38</v>
      </c>
      <c r="B48" s="25" t="s">
        <v>61</v>
      </c>
      <c r="C48" s="26">
        <v>11</v>
      </c>
      <c r="D48" s="27" t="s">
        <v>21</v>
      </c>
      <c r="E48" s="26">
        <v>6</v>
      </c>
      <c r="F48" s="28" t="s">
        <v>18</v>
      </c>
      <c r="H48" s="2">
        <f t="shared" si="0"/>
        <v>0</v>
      </c>
      <c r="I48" s="29">
        <f t="shared" si="1"/>
        <v>0</v>
      </c>
      <c r="J48" s="29">
        <f t="shared" si="2"/>
        <v>0</v>
      </c>
    </row>
    <row r="49" spans="1:10" ht="15.75">
      <c r="A49" s="24">
        <f t="shared" si="3"/>
        <v>39</v>
      </c>
      <c r="B49" s="25" t="s">
        <v>62</v>
      </c>
      <c r="C49" s="26">
        <v>3</v>
      </c>
      <c r="D49" s="27" t="s">
        <v>21</v>
      </c>
      <c r="E49" s="26">
        <v>36</v>
      </c>
      <c r="F49" s="28" t="s">
        <v>18</v>
      </c>
      <c r="H49" s="2">
        <f t="shared" si="0"/>
        <v>0</v>
      </c>
      <c r="I49" s="29">
        <f t="shared" si="1"/>
        <v>0</v>
      </c>
      <c r="J49" s="29">
        <f t="shared" si="2"/>
        <v>0</v>
      </c>
    </row>
    <row r="50" spans="1:10" ht="15.75">
      <c r="A50" s="24">
        <f t="shared" si="3"/>
        <v>40</v>
      </c>
      <c r="B50" s="25" t="s">
        <v>63</v>
      </c>
      <c r="C50" s="26">
        <v>5</v>
      </c>
      <c r="D50" s="27" t="s">
        <v>21</v>
      </c>
      <c r="E50" s="26">
        <v>36</v>
      </c>
      <c r="F50" s="28" t="s">
        <v>18</v>
      </c>
      <c r="H50" s="2">
        <f t="shared" si="0"/>
        <v>0</v>
      </c>
      <c r="I50" s="29">
        <f t="shared" si="1"/>
        <v>0</v>
      </c>
      <c r="J50" s="29">
        <f t="shared" si="2"/>
        <v>0</v>
      </c>
    </row>
    <row r="51" spans="1:10" ht="15.75">
      <c r="A51" s="24">
        <f t="shared" si="3"/>
        <v>41</v>
      </c>
      <c r="B51" s="25" t="s">
        <v>64</v>
      </c>
      <c r="C51" s="26">
        <v>3</v>
      </c>
      <c r="D51" s="27" t="s">
        <v>21</v>
      </c>
      <c r="E51" s="26">
        <v>36</v>
      </c>
      <c r="F51" s="28" t="s">
        <v>18</v>
      </c>
      <c r="H51" s="2">
        <f t="shared" si="0"/>
        <v>0</v>
      </c>
      <c r="I51" s="29">
        <f t="shared" si="1"/>
        <v>0</v>
      </c>
      <c r="J51" s="29"/>
    </row>
    <row r="52" spans="1:10" ht="15.75">
      <c r="A52" s="24">
        <f t="shared" si="3"/>
        <v>42</v>
      </c>
      <c r="B52" s="25" t="s">
        <v>65</v>
      </c>
      <c r="C52" s="26">
        <v>62</v>
      </c>
      <c r="D52" s="27" t="s">
        <v>21</v>
      </c>
      <c r="E52" s="26">
        <v>36</v>
      </c>
      <c r="F52" s="28" t="s">
        <v>18</v>
      </c>
      <c r="H52" s="2">
        <f t="shared" si="0"/>
        <v>0</v>
      </c>
      <c r="I52" s="29">
        <f t="shared" si="1"/>
        <v>0</v>
      </c>
      <c r="J52" s="29">
        <f t="shared" si="2"/>
        <v>0</v>
      </c>
    </row>
    <row r="53" spans="1:10" ht="15.75">
      <c r="A53" s="24">
        <f t="shared" si="3"/>
        <v>43</v>
      </c>
      <c r="B53" s="25" t="s">
        <v>66</v>
      </c>
      <c r="C53" s="26">
        <v>24</v>
      </c>
      <c r="D53" s="27" t="s">
        <v>21</v>
      </c>
      <c r="E53" s="26">
        <v>36</v>
      </c>
      <c r="F53" s="28" t="s">
        <v>18</v>
      </c>
      <c r="H53" s="2">
        <f t="shared" si="0"/>
        <v>0</v>
      </c>
      <c r="I53" s="29">
        <f t="shared" si="1"/>
        <v>0</v>
      </c>
      <c r="J53" s="29">
        <f t="shared" si="2"/>
        <v>0</v>
      </c>
    </row>
    <row r="54" spans="1:10" ht="15.75">
      <c r="A54" s="24">
        <f t="shared" si="3"/>
        <v>44</v>
      </c>
      <c r="B54" s="25" t="s">
        <v>67</v>
      </c>
      <c r="C54" s="26">
        <v>6</v>
      </c>
      <c r="D54" s="27" t="s">
        <v>21</v>
      </c>
      <c r="E54" s="26">
        <v>36</v>
      </c>
      <c r="F54" s="28" t="s">
        <v>18</v>
      </c>
      <c r="H54" s="2">
        <f t="shared" si="0"/>
        <v>0</v>
      </c>
      <c r="I54" s="29">
        <f t="shared" si="1"/>
        <v>0</v>
      </c>
      <c r="J54" s="29">
        <f t="shared" si="2"/>
        <v>0</v>
      </c>
    </row>
    <row r="55" spans="1:10" ht="15.75">
      <c r="A55" s="24">
        <f t="shared" si="3"/>
        <v>45</v>
      </c>
      <c r="B55" s="25" t="s">
        <v>68</v>
      </c>
      <c r="C55" s="26">
        <v>100</v>
      </c>
      <c r="D55" s="27" t="s">
        <v>21</v>
      </c>
      <c r="E55" s="26">
        <v>36</v>
      </c>
      <c r="F55" s="28" t="s">
        <v>18</v>
      </c>
      <c r="H55" s="2">
        <f t="shared" si="0"/>
        <v>0</v>
      </c>
      <c r="I55" s="29">
        <f t="shared" si="1"/>
        <v>0</v>
      </c>
      <c r="J55" s="29">
        <f t="shared" si="2"/>
        <v>0</v>
      </c>
    </row>
    <row r="56" spans="1:10" ht="15.75">
      <c r="A56" s="24">
        <f t="shared" si="3"/>
        <v>46</v>
      </c>
      <c r="B56" s="25" t="s">
        <v>159</v>
      </c>
      <c r="C56" s="26">
        <v>88</v>
      </c>
      <c r="D56" s="27" t="s">
        <v>69</v>
      </c>
      <c r="E56" s="26">
        <v>12</v>
      </c>
      <c r="F56" s="28" t="s">
        <v>18</v>
      </c>
      <c r="H56" s="2">
        <f t="shared" si="0"/>
        <v>0</v>
      </c>
      <c r="I56" s="29">
        <f t="shared" si="1"/>
        <v>0</v>
      </c>
      <c r="J56" s="29">
        <f t="shared" si="2"/>
        <v>0</v>
      </c>
    </row>
    <row r="57" spans="1:10" ht="17.25">
      <c r="B57" s="30" t="s">
        <v>70</v>
      </c>
      <c r="C57" s="31"/>
      <c r="D57" s="32"/>
      <c r="E57" s="31"/>
      <c r="F57" s="33"/>
      <c r="G57" s="33"/>
      <c r="H57" s="34"/>
      <c r="I57" s="35">
        <f>SUM(I11:I56)</f>
        <v>0</v>
      </c>
      <c r="J57" s="36">
        <f>SUM(J11:J56)</f>
        <v>0</v>
      </c>
    </row>
    <row r="58" spans="1:10">
      <c r="C58" s="37"/>
      <c r="D58" s="38"/>
      <c r="E58" s="37"/>
    </row>
    <row r="59" spans="1:10" ht="17.25">
      <c r="B59" s="23" t="s">
        <v>71</v>
      </c>
      <c r="C59" s="37"/>
      <c r="D59" s="38"/>
      <c r="E59" s="37"/>
    </row>
    <row r="60" spans="1:10" ht="15.75">
      <c r="A60" s="24">
        <f t="shared" ref="A60:A70" si="4">A59+1</f>
        <v>1</v>
      </c>
      <c r="B60" s="39" t="s">
        <v>72</v>
      </c>
      <c r="C60" s="40">
        <v>3</v>
      </c>
      <c r="D60" s="41" t="s">
        <v>73</v>
      </c>
      <c r="E60" s="40">
        <v>2</v>
      </c>
      <c r="F60" s="28" t="s">
        <v>18</v>
      </c>
      <c r="H60" s="2">
        <f t="shared" ref="H60:H70" si="5">G60*C60</f>
        <v>0</v>
      </c>
      <c r="I60" s="29">
        <f t="shared" ref="I60:I70" si="6">H60/E60</f>
        <v>0</v>
      </c>
      <c r="J60" s="29">
        <f>I60*12</f>
        <v>0</v>
      </c>
    </row>
    <row r="61" spans="1:10" ht="15.75">
      <c r="A61" s="24">
        <f t="shared" si="4"/>
        <v>2</v>
      </c>
      <c r="B61" s="39" t="s">
        <v>74</v>
      </c>
      <c r="C61" s="40">
        <v>5</v>
      </c>
      <c r="D61" s="41" t="s">
        <v>73</v>
      </c>
      <c r="E61" s="40">
        <v>1</v>
      </c>
      <c r="F61" s="28" t="s">
        <v>18</v>
      </c>
      <c r="H61" s="2">
        <f t="shared" si="5"/>
        <v>0</v>
      </c>
      <c r="I61" s="29">
        <f t="shared" si="6"/>
        <v>0</v>
      </c>
      <c r="J61" s="29">
        <f t="shared" ref="J61:J70" si="7">I61*12</f>
        <v>0</v>
      </c>
    </row>
    <row r="62" spans="1:10" ht="15.75">
      <c r="A62" s="24">
        <f t="shared" si="4"/>
        <v>3</v>
      </c>
      <c r="B62" s="39" t="s">
        <v>75</v>
      </c>
      <c r="C62" s="40">
        <v>10</v>
      </c>
      <c r="D62" s="41" t="s">
        <v>73</v>
      </c>
      <c r="E62" s="40">
        <v>1</v>
      </c>
      <c r="F62" s="28" t="s">
        <v>18</v>
      </c>
      <c r="H62" s="2">
        <f t="shared" si="5"/>
        <v>0</v>
      </c>
      <c r="I62" s="29">
        <f t="shared" si="6"/>
        <v>0</v>
      </c>
      <c r="J62" s="29">
        <f t="shared" si="7"/>
        <v>0</v>
      </c>
    </row>
    <row r="63" spans="1:10" ht="15.75">
      <c r="A63" s="24">
        <f t="shared" si="4"/>
        <v>4</v>
      </c>
      <c r="B63" s="39" t="s">
        <v>76</v>
      </c>
      <c r="C63" s="40">
        <v>10</v>
      </c>
      <c r="D63" s="41" t="s">
        <v>73</v>
      </c>
      <c r="E63" s="40">
        <v>1</v>
      </c>
      <c r="F63" s="28" t="s">
        <v>18</v>
      </c>
      <c r="H63" s="2">
        <f t="shared" si="5"/>
        <v>0</v>
      </c>
      <c r="I63" s="29">
        <f t="shared" si="6"/>
        <v>0</v>
      </c>
      <c r="J63" s="29">
        <f t="shared" si="7"/>
        <v>0</v>
      </c>
    </row>
    <row r="64" spans="1:10" ht="15.75">
      <c r="A64" s="24">
        <f t="shared" si="4"/>
        <v>5</v>
      </c>
      <c r="B64" s="39" t="s">
        <v>77</v>
      </c>
      <c r="C64" s="40">
        <v>15</v>
      </c>
      <c r="D64" s="41" t="s">
        <v>78</v>
      </c>
      <c r="E64" s="40">
        <v>1</v>
      </c>
      <c r="F64" s="28" t="s">
        <v>18</v>
      </c>
      <c r="H64" s="2">
        <f t="shared" si="5"/>
        <v>0</v>
      </c>
      <c r="I64" s="29">
        <f t="shared" si="6"/>
        <v>0</v>
      </c>
      <c r="J64" s="29">
        <f t="shared" si="7"/>
        <v>0</v>
      </c>
    </row>
    <row r="65" spans="1:10" ht="15.75">
      <c r="A65" s="24">
        <f t="shared" si="4"/>
        <v>6</v>
      </c>
      <c r="B65" s="39" t="s">
        <v>79</v>
      </c>
      <c r="C65" s="40">
        <v>2</v>
      </c>
      <c r="D65" s="41" t="s">
        <v>73</v>
      </c>
      <c r="E65" s="40">
        <v>1</v>
      </c>
      <c r="F65" s="28" t="s">
        <v>18</v>
      </c>
      <c r="H65" s="2">
        <f t="shared" si="5"/>
        <v>0</v>
      </c>
      <c r="I65" s="29">
        <f t="shared" si="6"/>
        <v>0</v>
      </c>
      <c r="J65" s="29">
        <f t="shared" si="7"/>
        <v>0</v>
      </c>
    </row>
    <row r="66" spans="1:10" ht="15.75">
      <c r="A66" s="24">
        <f t="shared" si="4"/>
        <v>7</v>
      </c>
      <c r="B66" s="39" t="s">
        <v>80</v>
      </c>
      <c r="C66" s="40">
        <v>2</v>
      </c>
      <c r="D66" s="41" t="s">
        <v>73</v>
      </c>
      <c r="E66" s="40">
        <v>4</v>
      </c>
      <c r="F66" s="28" t="s">
        <v>18</v>
      </c>
      <c r="H66" s="2">
        <f t="shared" si="5"/>
        <v>0</v>
      </c>
      <c r="I66" s="29">
        <f t="shared" si="6"/>
        <v>0</v>
      </c>
      <c r="J66" s="29">
        <f t="shared" si="7"/>
        <v>0</v>
      </c>
    </row>
    <row r="67" spans="1:10" ht="15.75">
      <c r="A67" s="24">
        <f t="shared" si="4"/>
        <v>8</v>
      </c>
      <c r="B67" s="39" t="s">
        <v>81</v>
      </c>
      <c r="C67" s="40">
        <v>2</v>
      </c>
      <c r="D67" s="41" t="s">
        <v>82</v>
      </c>
      <c r="E67" s="40">
        <v>1</v>
      </c>
      <c r="F67" s="28" t="s">
        <v>18</v>
      </c>
      <c r="H67" s="2">
        <f t="shared" si="5"/>
        <v>0</v>
      </c>
      <c r="I67" s="29">
        <f t="shared" si="6"/>
        <v>0</v>
      </c>
      <c r="J67" s="29">
        <f t="shared" si="7"/>
        <v>0</v>
      </c>
    </row>
    <row r="68" spans="1:10" ht="15.75">
      <c r="A68" s="24">
        <f t="shared" si="4"/>
        <v>9</v>
      </c>
      <c r="B68" s="39" t="s">
        <v>83</v>
      </c>
      <c r="C68" s="40">
        <v>40</v>
      </c>
      <c r="D68" s="41" t="s">
        <v>52</v>
      </c>
      <c r="E68" s="40">
        <v>1</v>
      </c>
      <c r="F68" s="28" t="s">
        <v>18</v>
      </c>
      <c r="H68" s="2">
        <f t="shared" si="5"/>
        <v>0</v>
      </c>
      <c r="I68" s="29">
        <f t="shared" si="6"/>
        <v>0</v>
      </c>
      <c r="J68" s="29">
        <f t="shared" si="7"/>
        <v>0</v>
      </c>
    </row>
    <row r="69" spans="1:10" ht="15.75">
      <c r="A69" s="24">
        <f t="shared" si="4"/>
        <v>10</v>
      </c>
      <c r="B69" s="39" t="s">
        <v>84</v>
      </c>
      <c r="C69" s="40">
        <v>20</v>
      </c>
      <c r="D69" s="41" t="s">
        <v>52</v>
      </c>
      <c r="E69" s="40">
        <v>1</v>
      </c>
      <c r="F69" s="28" t="s">
        <v>18</v>
      </c>
      <c r="H69" s="2">
        <f t="shared" si="5"/>
        <v>0</v>
      </c>
      <c r="I69" s="29">
        <f t="shared" si="6"/>
        <v>0</v>
      </c>
      <c r="J69" s="29">
        <f t="shared" si="7"/>
        <v>0</v>
      </c>
    </row>
    <row r="70" spans="1:10" ht="15.75">
      <c r="A70" s="24">
        <f t="shared" si="4"/>
        <v>11</v>
      </c>
      <c r="B70" s="39" t="s">
        <v>85</v>
      </c>
      <c r="C70" s="40">
        <v>5</v>
      </c>
      <c r="D70" s="41" t="s">
        <v>86</v>
      </c>
      <c r="E70" s="40">
        <v>1</v>
      </c>
      <c r="F70" s="28" t="s">
        <v>18</v>
      </c>
      <c r="H70" s="2">
        <f t="shared" si="5"/>
        <v>0</v>
      </c>
      <c r="I70" s="29">
        <f t="shared" si="6"/>
        <v>0</v>
      </c>
      <c r="J70" s="29">
        <f t="shared" si="7"/>
        <v>0</v>
      </c>
    </row>
    <row r="71" spans="1:10" ht="17.25">
      <c r="B71" s="30" t="s">
        <v>70</v>
      </c>
      <c r="C71" s="31"/>
      <c r="D71" s="32"/>
      <c r="E71" s="31"/>
      <c r="F71" s="33"/>
      <c r="G71" s="33"/>
      <c r="H71" s="34"/>
      <c r="I71" s="35">
        <f>SUM(I60:I70)</f>
        <v>0</v>
      </c>
      <c r="J71" s="36">
        <f>SUM(J60:J70)</f>
        <v>0</v>
      </c>
    </row>
    <row r="72" spans="1:10">
      <c r="C72" s="37"/>
      <c r="D72" s="38"/>
      <c r="E72" s="37"/>
      <c r="I72" s="36"/>
      <c r="J72" s="29"/>
    </row>
    <row r="73" spans="1:10">
      <c r="C73" s="37"/>
      <c r="D73" s="38"/>
      <c r="E73" s="37"/>
      <c r="I73" s="36"/>
      <c r="J73" s="29"/>
    </row>
    <row r="74" spans="1:10">
      <c r="C74" s="37"/>
      <c r="D74" s="38"/>
      <c r="E74" s="37"/>
      <c r="I74" s="36"/>
      <c r="J74" s="29"/>
    </row>
    <row r="75" spans="1:10" ht="17.25">
      <c r="B75" s="23" t="s">
        <v>87</v>
      </c>
      <c r="C75" s="37"/>
      <c r="D75" s="38"/>
      <c r="E75" s="37"/>
    </row>
    <row r="76" spans="1:10" ht="15.75">
      <c r="A76" s="24">
        <f t="shared" ref="A76:A96" si="8">A75+1</f>
        <v>1</v>
      </c>
      <c r="B76" s="39" t="s">
        <v>88</v>
      </c>
      <c r="C76" s="40">
        <v>2</v>
      </c>
      <c r="D76" s="41" t="s">
        <v>89</v>
      </c>
      <c r="E76" s="40">
        <v>24</v>
      </c>
      <c r="F76" s="28" t="s">
        <v>18</v>
      </c>
      <c r="H76" s="2">
        <f t="shared" ref="H76:H96" si="9">G76*C76</f>
        <v>0</v>
      </c>
      <c r="I76" s="29">
        <f t="shared" ref="I76:I96" si="10">H76/E76</f>
        <v>0</v>
      </c>
      <c r="J76" s="29">
        <f>I76*12</f>
        <v>0</v>
      </c>
    </row>
    <row r="77" spans="1:10" ht="15.75">
      <c r="A77" s="24">
        <f t="shared" si="8"/>
        <v>2</v>
      </c>
      <c r="B77" s="39" t="s">
        <v>90</v>
      </c>
      <c r="C77" s="40">
        <v>2</v>
      </c>
      <c r="D77" s="41" t="s">
        <v>38</v>
      </c>
      <c r="E77" s="40">
        <v>24</v>
      </c>
      <c r="F77" s="28" t="s">
        <v>18</v>
      </c>
      <c r="H77" s="2">
        <f t="shared" si="9"/>
        <v>0</v>
      </c>
      <c r="I77" s="29">
        <f t="shared" si="10"/>
        <v>0</v>
      </c>
      <c r="J77" s="29">
        <f t="shared" ref="J77:J96" si="11">I77*12</f>
        <v>0</v>
      </c>
    </row>
    <row r="78" spans="1:10" ht="15.75">
      <c r="A78" s="24">
        <f t="shared" si="8"/>
        <v>3</v>
      </c>
      <c r="B78" s="39" t="s">
        <v>91</v>
      </c>
      <c r="C78" s="40">
        <v>8</v>
      </c>
      <c r="D78" s="41" t="s">
        <v>38</v>
      </c>
      <c r="E78" s="40">
        <v>1</v>
      </c>
      <c r="F78" s="28" t="s">
        <v>18</v>
      </c>
      <c r="H78" s="2">
        <f t="shared" si="9"/>
        <v>0</v>
      </c>
      <c r="I78" s="29">
        <f t="shared" si="10"/>
        <v>0</v>
      </c>
      <c r="J78" s="29">
        <f t="shared" si="11"/>
        <v>0</v>
      </c>
    </row>
    <row r="79" spans="1:10" ht="15.75">
      <c r="A79" s="24">
        <f t="shared" si="8"/>
        <v>4</v>
      </c>
      <c r="B79" s="39" t="s">
        <v>92</v>
      </c>
      <c r="C79" s="40">
        <v>4</v>
      </c>
      <c r="D79" s="41" t="s">
        <v>38</v>
      </c>
      <c r="E79" s="40">
        <v>24</v>
      </c>
      <c r="F79" s="28" t="s">
        <v>18</v>
      </c>
      <c r="H79" s="2">
        <f t="shared" si="9"/>
        <v>0</v>
      </c>
      <c r="I79" s="29">
        <f t="shared" si="10"/>
        <v>0</v>
      </c>
      <c r="J79" s="29">
        <f t="shared" si="11"/>
        <v>0</v>
      </c>
    </row>
    <row r="80" spans="1:10" ht="15.75">
      <c r="A80" s="24">
        <f t="shared" si="8"/>
        <v>5</v>
      </c>
      <c r="B80" s="39" t="s">
        <v>93</v>
      </c>
      <c r="C80" s="40">
        <v>2</v>
      </c>
      <c r="D80" s="41" t="s">
        <v>38</v>
      </c>
      <c r="E80" s="40">
        <v>24</v>
      </c>
      <c r="F80" s="28" t="s">
        <v>18</v>
      </c>
      <c r="H80" s="2">
        <f t="shared" si="9"/>
        <v>0</v>
      </c>
      <c r="I80" s="29">
        <f t="shared" si="10"/>
        <v>0</v>
      </c>
      <c r="J80" s="29">
        <f t="shared" si="11"/>
        <v>0</v>
      </c>
    </row>
    <row r="81" spans="1:10" ht="15.75">
      <c r="A81" s="24">
        <f t="shared" si="8"/>
        <v>6</v>
      </c>
      <c r="B81" s="39" t="s">
        <v>94</v>
      </c>
      <c r="C81" s="40">
        <v>2</v>
      </c>
      <c r="D81" s="41" t="s">
        <v>38</v>
      </c>
      <c r="E81" s="40">
        <v>24</v>
      </c>
      <c r="F81" s="28" t="s">
        <v>18</v>
      </c>
      <c r="H81" s="2">
        <f t="shared" si="9"/>
        <v>0</v>
      </c>
      <c r="I81" s="29">
        <f t="shared" si="10"/>
        <v>0</v>
      </c>
      <c r="J81" s="29">
        <f t="shared" si="11"/>
        <v>0</v>
      </c>
    </row>
    <row r="82" spans="1:10" ht="15.75">
      <c r="A82" s="24">
        <f t="shared" si="8"/>
        <v>7</v>
      </c>
      <c r="B82" s="39" t="s">
        <v>95</v>
      </c>
      <c r="C82" s="40">
        <v>2</v>
      </c>
      <c r="D82" s="41" t="s">
        <v>38</v>
      </c>
      <c r="E82" s="40">
        <v>24</v>
      </c>
      <c r="F82" s="28" t="s">
        <v>18</v>
      </c>
      <c r="H82" s="2">
        <f t="shared" si="9"/>
        <v>0</v>
      </c>
      <c r="I82" s="29">
        <f t="shared" si="10"/>
        <v>0</v>
      </c>
      <c r="J82" s="29">
        <f t="shared" si="11"/>
        <v>0</v>
      </c>
    </row>
    <row r="83" spans="1:10" ht="15.75">
      <c r="A83" s="24">
        <f t="shared" si="8"/>
        <v>8</v>
      </c>
      <c r="B83" s="39" t="s">
        <v>96</v>
      </c>
      <c r="C83" s="40">
        <v>2</v>
      </c>
      <c r="D83" s="41" t="s">
        <v>38</v>
      </c>
      <c r="E83" s="40">
        <v>24</v>
      </c>
      <c r="F83" s="28" t="s">
        <v>18</v>
      </c>
      <c r="H83" s="2">
        <f t="shared" si="9"/>
        <v>0</v>
      </c>
      <c r="I83" s="29">
        <f t="shared" si="10"/>
        <v>0</v>
      </c>
      <c r="J83" s="29">
        <f t="shared" si="11"/>
        <v>0</v>
      </c>
    </row>
    <row r="84" spans="1:10" ht="15.75">
      <c r="A84" s="24">
        <f t="shared" si="8"/>
        <v>9</v>
      </c>
      <c r="B84" s="39" t="s">
        <v>97</v>
      </c>
      <c r="C84" s="40">
        <v>4</v>
      </c>
      <c r="D84" s="41" t="s">
        <v>38</v>
      </c>
      <c r="E84" s="40">
        <v>24</v>
      </c>
      <c r="F84" s="28" t="s">
        <v>18</v>
      </c>
      <c r="H84" s="2">
        <f t="shared" si="9"/>
        <v>0</v>
      </c>
      <c r="I84" s="29">
        <f t="shared" si="10"/>
        <v>0</v>
      </c>
      <c r="J84" s="29">
        <f t="shared" si="11"/>
        <v>0</v>
      </c>
    </row>
    <row r="85" spans="1:10" ht="15.75">
      <c r="A85" s="24">
        <f t="shared" si="8"/>
        <v>10</v>
      </c>
      <c r="B85" s="39" t="s">
        <v>98</v>
      </c>
      <c r="C85" s="40">
        <v>4</v>
      </c>
      <c r="D85" s="41" t="s">
        <v>38</v>
      </c>
      <c r="E85" s="40">
        <v>24</v>
      </c>
      <c r="F85" s="28" t="s">
        <v>18</v>
      </c>
      <c r="H85" s="2">
        <f t="shared" si="9"/>
        <v>0</v>
      </c>
      <c r="I85" s="29">
        <f t="shared" si="10"/>
        <v>0</v>
      </c>
      <c r="J85" s="29">
        <f t="shared" si="11"/>
        <v>0</v>
      </c>
    </row>
    <row r="86" spans="1:10" ht="15.75">
      <c r="A86" s="24">
        <f t="shared" si="8"/>
        <v>11</v>
      </c>
      <c r="B86" s="39" t="s">
        <v>99</v>
      </c>
      <c r="C86" s="40">
        <v>2</v>
      </c>
      <c r="D86" s="41" t="s">
        <v>38</v>
      </c>
      <c r="E86" s="40">
        <v>24</v>
      </c>
      <c r="F86" s="28" t="s">
        <v>18</v>
      </c>
      <c r="H86" s="2">
        <f t="shared" si="9"/>
        <v>0</v>
      </c>
      <c r="I86" s="29">
        <f t="shared" si="10"/>
        <v>0</v>
      </c>
      <c r="J86" s="29">
        <f t="shared" si="11"/>
        <v>0</v>
      </c>
    </row>
    <row r="87" spans="1:10" ht="15.75">
      <c r="A87" s="24">
        <f t="shared" si="8"/>
        <v>12</v>
      </c>
      <c r="B87" s="39" t="s">
        <v>100</v>
      </c>
      <c r="C87" s="40">
        <v>4</v>
      </c>
      <c r="D87" s="41" t="s">
        <v>38</v>
      </c>
      <c r="E87" s="40">
        <v>3</v>
      </c>
      <c r="F87" s="28" t="s">
        <v>18</v>
      </c>
      <c r="H87" s="2">
        <f t="shared" si="9"/>
        <v>0</v>
      </c>
      <c r="I87" s="29">
        <f t="shared" si="10"/>
        <v>0</v>
      </c>
      <c r="J87" s="29">
        <f t="shared" si="11"/>
        <v>0</v>
      </c>
    </row>
    <row r="88" spans="1:10" ht="15.75">
      <c r="A88" s="24">
        <f t="shared" si="8"/>
        <v>13</v>
      </c>
      <c r="B88" s="39" t="s">
        <v>101</v>
      </c>
      <c r="C88" s="40">
        <v>2</v>
      </c>
      <c r="D88" s="41" t="s">
        <v>102</v>
      </c>
      <c r="E88" s="40">
        <v>2</v>
      </c>
      <c r="F88" s="28" t="s">
        <v>18</v>
      </c>
      <c r="H88" s="2">
        <f t="shared" si="9"/>
        <v>0</v>
      </c>
      <c r="I88" s="29">
        <f t="shared" si="10"/>
        <v>0</v>
      </c>
      <c r="J88" s="29">
        <f t="shared" si="11"/>
        <v>0</v>
      </c>
    </row>
    <row r="89" spans="1:10" ht="15.75">
      <c r="A89" s="24">
        <f t="shared" si="8"/>
        <v>14</v>
      </c>
      <c r="B89" s="39" t="s">
        <v>103</v>
      </c>
      <c r="C89" s="40">
        <v>30</v>
      </c>
      <c r="D89" s="41" t="s">
        <v>102</v>
      </c>
      <c r="E89" s="40">
        <v>1</v>
      </c>
      <c r="F89" s="28" t="s">
        <v>18</v>
      </c>
      <c r="H89" s="2">
        <f t="shared" si="9"/>
        <v>0</v>
      </c>
      <c r="I89" s="29">
        <f t="shared" si="10"/>
        <v>0</v>
      </c>
      <c r="J89" s="29">
        <f t="shared" si="11"/>
        <v>0</v>
      </c>
    </row>
    <row r="90" spans="1:10" ht="15.75">
      <c r="A90" s="24">
        <f t="shared" si="8"/>
        <v>15</v>
      </c>
      <c r="B90" s="39" t="s">
        <v>104</v>
      </c>
      <c r="C90" s="40">
        <v>20</v>
      </c>
      <c r="D90" s="41" t="s">
        <v>82</v>
      </c>
      <c r="E90" s="40">
        <v>6</v>
      </c>
      <c r="F90" s="28" t="s">
        <v>18</v>
      </c>
      <c r="H90" s="2">
        <f t="shared" si="9"/>
        <v>0</v>
      </c>
      <c r="I90" s="29">
        <f t="shared" si="10"/>
        <v>0</v>
      </c>
      <c r="J90" s="29">
        <f t="shared" si="11"/>
        <v>0</v>
      </c>
    </row>
    <row r="91" spans="1:10" ht="15.75">
      <c r="A91" s="24">
        <f t="shared" si="8"/>
        <v>16</v>
      </c>
      <c r="B91" s="39" t="s">
        <v>105</v>
      </c>
      <c r="C91" s="40">
        <v>20</v>
      </c>
      <c r="D91" s="41" t="s">
        <v>82</v>
      </c>
      <c r="E91" s="40">
        <v>6</v>
      </c>
      <c r="F91" s="28" t="s">
        <v>18</v>
      </c>
      <c r="H91" s="2">
        <f t="shared" si="9"/>
        <v>0</v>
      </c>
      <c r="I91" s="29">
        <f t="shared" si="10"/>
        <v>0</v>
      </c>
      <c r="J91" s="29">
        <f t="shared" si="11"/>
        <v>0</v>
      </c>
    </row>
    <row r="92" spans="1:10" ht="15.75">
      <c r="A92" s="24">
        <f t="shared" si="8"/>
        <v>17</v>
      </c>
      <c r="B92" s="39" t="s">
        <v>106</v>
      </c>
      <c r="C92" s="40">
        <v>50</v>
      </c>
      <c r="D92" s="41" t="s">
        <v>82</v>
      </c>
      <c r="E92" s="40">
        <v>6</v>
      </c>
      <c r="F92" s="28" t="s">
        <v>18</v>
      </c>
      <c r="H92" s="2">
        <f t="shared" si="9"/>
        <v>0</v>
      </c>
      <c r="I92" s="29">
        <f t="shared" si="10"/>
        <v>0</v>
      </c>
      <c r="J92" s="29">
        <f t="shared" si="11"/>
        <v>0</v>
      </c>
    </row>
    <row r="93" spans="1:10" ht="15.75">
      <c r="A93" s="24">
        <f t="shared" si="8"/>
        <v>18</v>
      </c>
      <c r="B93" s="39" t="s">
        <v>107</v>
      </c>
      <c r="C93" s="40">
        <v>10</v>
      </c>
      <c r="D93" s="41" t="s">
        <v>82</v>
      </c>
      <c r="E93" s="40">
        <v>3</v>
      </c>
      <c r="F93" s="28" t="s">
        <v>18</v>
      </c>
      <c r="H93" s="2">
        <f t="shared" si="9"/>
        <v>0</v>
      </c>
      <c r="I93" s="29">
        <f t="shared" si="10"/>
        <v>0</v>
      </c>
      <c r="J93" s="29">
        <f t="shared" si="11"/>
        <v>0</v>
      </c>
    </row>
    <row r="94" spans="1:10" ht="15.75">
      <c r="A94" s="24">
        <f t="shared" si="8"/>
        <v>19</v>
      </c>
      <c r="B94" s="39" t="s">
        <v>108</v>
      </c>
      <c r="C94" s="40">
        <v>20</v>
      </c>
      <c r="D94" s="41" t="s">
        <v>38</v>
      </c>
      <c r="E94" s="40">
        <v>1</v>
      </c>
      <c r="F94" s="28" t="s">
        <v>18</v>
      </c>
      <c r="H94" s="2">
        <f t="shared" si="9"/>
        <v>0</v>
      </c>
      <c r="I94" s="29">
        <f t="shared" si="10"/>
        <v>0</v>
      </c>
      <c r="J94" s="29">
        <f t="shared" si="11"/>
        <v>0</v>
      </c>
    </row>
    <row r="95" spans="1:10" ht="15.75">
      <c r="A95" s="24">
        <f t="shared" si="8"/>
        <v>20</v>
      </c>
      <c r="B95" s="39" t="s">
        <v>109</v>
      </c>
      <c r="C95" s="40">
        <v>4</v>
      </c>
      <c r="D95" s="41" t="s">
        <v>110</v>
      </c>
      <c r="E95" s="40">
        <v>6</v>
      </c>
      <c r="F95" s="28" t="s">
        <v>18</v>
      </c>
      <c r="H95" s="2">
        <f t="shared" si="9"/>
        <v>0</v>
      </c>
      <c r="I95" s="29">
        <f t="shared" si="10"/>
        <v>0</v>
      </c>
      <c r="J95" s="29">
        <f t="shared" si="11"/>
        <v>0</v>
      </c>
    </row>
    <row r="96" spans="1:10" ht="15.75">
      <c r="A96" s="24">
        <f t="shared" si="8"/>
        <v>21</v>
      </c>
      <c r="B96" s="39" t="s">
        <v>111</v>
      </c>
      <c r="C96" s="40">
        <v>1</v>
      </c>
      <c r="D96" s="41" t="s">
        <v>38</v>
      </c>
      <c r="E96" s="40">
        <v>36</v>
      </c>
      <c r="F96" s="28" t="s">
        <v>18</v>
      </c>
      <c r="H96" s="2">
        <f t="shared" si="9"/>
        <v>0</v>
      </c>
      <c r="I96" s="29">
        <f t="shared" si="10"/>
        <v>0</v>
      </c>
      <c r="J96" s="29">
        <f t="shared" si="11"/>
        <v>0</v>
      </c>
    </row>
    <row r="97" spans="1:10" ht="17.25">
      <c r="B97" s="30" t="s">
        <v>70</v>
      </c>
      <c r="C97" s="42"/>
      <c r="D97" s="42"/>
      <c r="E97" s="42"/>
      <c r="F97" s="33"/>
      <c r="G97" s="33"/>
      <c r="H97" s="34"/>
      <c r="I97" s="35">
        <f>SUM(I76:I96)</f>
        <v>0</v>
      </c>
      <c r="J97" s="36">
        <f>SUM(J76:J96)</f>
        <v>0</v>
      </c>
    </row>
    <row r="99" spans="1:10" ht="15.75">
      <c r="B99" s="43"/>
    </row>
    <row r="100" spans="1:10" ht="15.75">
      <c r="B100" s="44" t="s">
        <v>112</v>
      </c>
    </row>
    <row r="101" spans="1:10" ht="15.75">
      <c r="B101" s="45" t="s">
        <v>113</v>
      </c>
      <c r="C101" s="45"/>
      <c r="D101" s="45"/>
      <c r="E101" s="45"/>
      <c r="F101" s="45"/>
      <c r="G101" s="45"/>
    </row>
    <row r="102" spans="1:10" ht="47.25">
      <c r="A102" s="46" t="s">
        <v>7</v>
      </c>
      <c r="B102" s="47" t="s">
        <v>114</v>
      </c>
      <c r="C102" s="48" t="s">
        <v>115</v>
      </c>
      <c r="D102" s="48" t="s">
        <v>116</v>
      </c>
      <c r="E102" s="48" t="s">
        <v>117</v>
      </c>
      <c r="F102" s="49" t="s">
        <v>14</v>
      </c>
      <c r="G102" s="49" t="s">
        <v>167</v>
      </c>
    </row>
    <row r="103" spans="1:10" ht="15.75">
      <c r="A103" s="50">
        <v>1</v>
      </c>
      <c r="B103" s="51" t="s">
        <v>118</v>
      </c>
      <c r="C103" s="52">
        <v>1</v>
      </c>
      <c r="D103" s="52">
        <v>11</v>
      </c>
      <c r="E103" s="50"/>
      <c r="F103" s="53">
        <f>E103*C103</f>
        <v>0</v>
      </c>
      <c r="G103" s="53">
        <f>F103*D103</f>
        <v>0</v>
      </c>
      <c r="I103" s="54"/>
    </row>
    <row r="104" spans="1:10" ht="15.75">
      <c r="A104" s="50">
        <v>2</v>
      </c>
      <c r="B104" s="51" t="s">
        <v>119</v>
      </c>
      <c r="C104" s="52">
        <v>2</v>
      </c>
      <c r="D104" s="52">
        <f t="shared" ref="D104:D112" si="12">D103</f>
        <v>11</v>
      </c>
      <c r="E104" s="50"/>
      <c r="F104" s="53">
        <f t="shared" ref="F104:G111" si="13">E104*C104</f>
        <v>0</v>
      </c>
      <c r="G104" s="53">
        <f t="shared" si="13"/>
        <v>0</v>
      </c>
    </row>
    <row r="105" spans="1:10" ht="15.75">
      <c r="A105" s="50">
        <v>3</v>
      </c>
      <c r="B105" s="51" t="s">
        <v>120</v>
      </c>
      <c r="C105" s="52">
        <v>6</v>
      </c>
      <c r="D105" s="52">
        <f t="shared" si="12"/>
        <v>11</v>
      </c>
      <c r="E105" s="50"/>
      <c r="F105" s="53">
        <f t="shared" si="13"/>
        <v>0</v>
      </c>
      <c r="G105" s="53">
        <f t="shared" si="13"/>
        <v>0</v>
      </c>
    </row>
    <row r="106" spans="1:10" ht="15.75">
      <c r="A106" s="50">
        <v>4</v>
      </c>
      <c r="B106" s="51" t="s">
        <v>121</v>
      </c>
      <c r="C106" s="52">
        <v>3</v>
      </c>
      <c r="D106" s="52">
        <f t="shared" si="12"/>
        <v>11</v>
      </c>
      <c r="E106" s="50"/>
      <c r="F106" s="53">
        <f t="shared" si="13"/>
        <v>0</v>
      </c>
      <c r="G106" s="53">
        <f t="shared" si="13"/>
        <v>0</v>
      </c>
    </row>
    <row r="107" spans="1:10" ht="15.75">
      <c r="A107" s="50">
        <v>5</v>
      </c>
      <c r="B107" s="51" t="s">
        <v>122</v>
      </c>
      <c r="C107" s="52">
        <v>2</v>
      </c>
      <c r="D107" s="52">
        <f t="shared" si="12"/>
        <v>11</v>
      </c>
      <c r="E107" s="50"/>
      <c r="F107" s="53">
        <f t="shared" si="13"/>
        <v>0</v>
      </c>
      <c r="G107" s="53">
        <f t="shared" si="13"/>
        <v>0</v>
      </c>
    </row>
    <row r="108" spans="1:10" ht="15.75">
      <c r="A108" s="55">
        <v>6</v>
      </c>
      <c r="B108" s="56" t="s">
        <v>123</v>
      </c>
      <c r="C108" s="57">
        <v>2</v>
      </c>
      <c r="D108" s="57">
        <f t="shared" si="12"/>
        <v>11</v>
      </c>
      <c r="E108" s="50"/>
      <c r="F108" s="58">
        <f t="shared" si="13"/>
        <v>0</v>
      </c>
      <c r="G108" s="58">
        <f t="shared" si="13"/>
        <v>0</v>
      </c>
    </row>
    <row r="109" spans="1:10" ht="15.75">
      <c r="A109" s="50">
        <v>7</v>
      </c>
      <c r="B109" s="51" t="s">
        <v>124</v>
      </c>
      <c r="C109" s="52">
        <v>1</v>
      </c>
      <c r="D109" s="52">
        <f t="shared" si="12"/>
        <v>11</v>
      </c>
      <c r="E109" s="50"/>
      <c r="F109" s="53">
        <f t="shared" si="13"/>
        <v>0</v>
      </c>
      <c r="G109" s="53">
        <f t="shared" si="13"/>
        <v>0</v>
      </c>
    </row>
    <row r="110" spans="1:10" ht="15.75">
      <c r="A110" s="50">
        <v>8</v>
      </c>
      <c r="B110" s="51" t="s">
        <v>125</v>
      </c>
      <c r="C110" s="52">
        <v>2</v>
      </c>
      <c r="D110" s="52">
        <f t="shared" si="12"/>
        <v>11</v>
      </c>
      <c r="E110" s="50"/>
      <c r="F110" s="53">
        <f t="shared" si="13"/>
        <v>0</v>
      </c>
      <c r="G110" s="53">
        <f t="shared" si="13"/>
        <v>0</v>
      </c>
    </row>
    <row r="111" spans="1:10" ht="15.75">
      <c r="A111" s="50">
        <v>9</v>
      </c>
      <c r="B111" s="51" t="s">
        <v>126</v>
      </c>
      <c r="C111" s="52">
        <v>1</v>
      </c>
      <c r="D111" s="52">
        <f t="shared" si="12"/>
        <v>11</v>
      </c>
      <c r="E111" s="50"/>
      <c r="F111" s="53">
        <f t="shared" si="13"/>
        <v>0</v>
      </c>
      <c r="G111" s="53">
        <f t="shared" si="13"/>
        <v>0</v>
      </c>
    </row>
    <row r="112" spans="1:10" ht="15.75">
      <c r="A112" s="59">
        <v>10</v>
      </c>
      <c r="B112" s="51" t="s">
        <v>127</v>
      </c>
      <c r="C112" s="52">
        <v>2</v>
      </c>
      <c r="D112" s="52">
        <f t="shared" si="12"/>
        <v>11</v>
      </c>
      <c r="E112" s="50"/>
      <c r="F112" s="53">
        <f>E112*C112</f>
        <v>0</v>
      </c>
      <c r="G112" s="53">
        <f>F112*D112</f>
        <v>0</v>
      </c>
    </row>
    <row r="113" spans="1:10" ht="18">
      <c r="A113" s="53"/>
      <c r="B113" s="60" t="s">
        <v>128</v>
      </c>
      <c r="C113" s="61">
        <f>SUM(C103:C112)</f>
        <v>22</v>
      </c>
      <c r="D113" s="62"/>
      <c r="E113" s="63"/>
      <c r="F113" s="64">
        <f>SUM(F103:F112)</f>
        <v>0</v>
      </c>
      <c r="G113" s="64">
        <f>SUM(G103:G112)</f>
        <v>0</v>
      </c>
    </row>
    <row r="114" spans="1:10" ht="15.75">
      <c r="A114" s="65" t="s">
        <v>129</v>
      </c>
      <c r="B114" s="66" t="s">
        <v>160</v>
      </c>
      <c r="C114" s="67"/>
      <c r="D114" s="68"/>
    </row>
    <row r="115" spans="1:10" ht="15.75">
      <c r="B115" s="25"/>
      <c r="C115" s="67"/>
      <c r="D115" s="68"/>
    </row>
    <row r="116" spans="1:10" ht="15.75">
      <c r="B116" s="44" t="s">
        <v>130</v>
      </c>
      <c r="C116" s="68"/>
      <c r="D116" s="68"/>
      <c r="G116" s="19"/>
      <c r="I116" s="69"/>
    </row>
    <row r="117" spans="1:10" ht="15.75">
      <c r="B117" s="45" t="s">
        <v>131</v>
      </c>
      <c r="C117" s="45"/>
      <c r="D117" s="45"/>
      <c r="E117" s="45"/>
      <c r="F117" s="45"/>
      <c r="G117" s="45"/>
      <c r="I117" s="69"/>
    </row>
    <row r="118" spans="1:10" ht="47.25">
      <c r="A118" s="46" t="s">
        <v>7</v>
      </c>
      <c r="B118" s="47" t="s">
        <v>114</v>
      </c>
      <c r="C118" s="48" t="s">
        <v>115</v>
      </c>
      <c r="D118" s="48" t="s">
        <v>116</v>
      </c>
      <c r="E118" s="48" t="s">
        <v>117</v>
      </c>
      <c r="F118" s="49" t="s">
        <v>14</v>
      </c>
      <c r="G118" s="49" t="s">
        <v>167</v>
      </c>
      <c r="I118" s="69"/>
    </row>
    <row r="119" spans="1:10" ht="15.75">
      <c r="A119" s="50">
        <v>1</v>
      </c>
      <c r="B119" s="51" t="s">
        <v>118</v>
      </c>
      <c r="C119" s="52">
        <v>1</v>
      </c>
      <c r="D119" s="70">
        <v>11</v>
      </c>
      <c r="E119" s="50"/>
      <c r="F119" s="53">
        <f t="shared" ref="F119:G126" si="14">E119*C119</f>
        <v>0</v>
      </c>
      <c r="G119" s="53">
        <f t="shared" si="14"/>
        <v>0</v>
      </c>
      <c r="I119" s="54"/>
    </row>
    <row r="120" spans="1:10" ht="15.75">
      <c r="A120" s="50">
        <v>2</v>
      </c>
      <c r="B120" s="51" t="s">
        <v>132</v>
      </c>
      <c r="C120" s="52">
        <v>3</v>
      </c>
      <c r="D120" s="70">
        <f t="shared" ref="D120:D126" si="15">D119</f>
        <v>11</v>
      </c>
      <c r="E120" s="50"/>
      <c r="F120" s="53">
        <f t="shared" si="14"/>
        <v>0</v>
      </c>
      <c r="G120" s="53">
        <f t="shared" si="14"/>
        <v>0</v>
      </c>
    </row>
    <row r="121" spans="1:10" ht="15.75">
      <c r="A121" s="50">
        <v>3</v>
      </c>
      <c r="B121" s="51" t="s">
        <v>133</v>
      </c>
      <c r="C121" s="52">
        <v>3</v>
      </c>
      <c r="D121" s="70">
        <f t="shared" si="15"/>
        <v>11</v>
      </c>
      <c r="E121" s="50"/>
      <c r="F121" s="53">
        <f t="shared" si="14"/>
        <v>0</v>
      </c>
      <c r="G121" s="53">
        <f t="shared" si="14"/>
        <v>0</v>
      </c>
      <c r="J121" s="69"/>
    </row>
    <row r="122" spans="1:10" ht="15.75">
      <c r="A122" s="50">
        <v>4</v>
      </c>
      <c r="B122" s="51" t="s">
        <v>134</v>
      </c>
      <c r="C122" s="52">
        <v>1</v>
      </c>
      <c r="D122" s="70">
        <f t="shared" si="15"/>
        <v>11</v>
      </c>
      <c r="E122" s="50"/>
      <c r="F122" s="53">
        <f t="shared" si="14"/>
        <v>0</v>
      </c>
      <c r="G122" s="53">
        <f t="shared" si="14"/>
        <v>0</v>
      </c>
    </row>
    <row r="123" spans="1:10" ht="15.75">
      <c r="A123" s="50">
        <v>5</v>
      </c>
      <c r="B123" s="51" t="s">
        <v>135</v>
      </c>
      <c r="C123" s="52">
        <v>1</v>
      </c>
      <c r="D123" s="70">
        <f t="shared" si="15"/>
        <v>11</v>
      </c>
      <c r="E123" s="50"/>
      <c r="F123" s="53">
        <f t="shared" si="14"/>
        <v>0</v>
      </c>
      <c r="G123" s="53">
        <f t="shared" si="14"/>
        <v>0</v>
      </c>
    </row>
    <row r="124" spans="1:10" ht="15.75">
      <c r="A124" s="50">
        <v>6</v>
      </c>
      <c r="B124" s="51" t="s">
        <v>125</v>
      </c>
      <c r="C124" s="52">
        <v>1</v>
      </c>
      <c r="D124" s="70">
        <f t="shared" si="15"/>
        <v>11</v>
      </c>
      <c r="E124" s="50"/>
      <c r="F124" s="53">
        <f t="shared" si="14"/>
        <v>0</v>
      </c>
      <c r="G124" s="53">
        <f t="shared" si="14"/>
        <v>0</v>
      </c>
    </row>
    <row r="125" spans="1:10" ht="15.75">
      <c r="A125" s="50">
        <v>7</v>
      </c>
      <c r="B125" s="51" t="s">
        <v>136</v>
      </c>
      <c r="C125" s="52">
        <v>1</v>
      </c>
      <c r="D125" s="70">
        <f t="shared" si="15"/>
        <v>11</v>
      </c>
      <c r="E125" s="50"/>
      <c r="F125" s="53">
        <f t="shared" si="14"/>
        <v>0</v>
      </c>
      <c r="G125" s="53">
        <f t="shared" si="14"/>
        <v>0</v>
      </c>
    </row>
    <row r="126" spans="1:10" ht="15.75">
      <c r="A126" s="50">
        <v>8</v>
      </c>
      <c r="B126" s="51" t="s">
        <v>137</v>
      </c>
      <c r="C126" s="52">
        <v>4</v>
      </c>
      <c r="D126" s="70">
        <f t="shared" si="15"/>
        <v>11</v>
      </c>
      <c r="E126" s="50"/>
      <c r="F126" s="53">
        <f t="shared" si="14"/>
        <v>0</v>
      </c>
      <c r="G126" s="53">
        <f t="shared" si="14"/>
        <v>0</v>
      </c>
    </row>
    <row r="127" spans="1:10" ht="17.25">
      <c r="A127" s="53"/>
      <c r="B127" s="64" t="s">
        <v>128</v>
      </c>
      <c r="C127" s="71">
        <f>SUM(C119:C126)</f>
        <v>15</v>
      </c>
      <c r="D127" s="63"/>
      <c r="E127" s="63"/>
      <c r="F127" s="64">
        <f>SUM(F119:F126)</f>
        <v>0</v>
      </c>
      <c r="G127" s="64">
        <f>SUM(G119:G126)</f>
        <v>0</v>
      </c>
    </row>
    <row r="128" spans="1:10" ht="15.75">
      <c r="A128" s="65" t="s">
        <v>129</v>
      </c>
      <c r="B128" s="66" t="s">
        <v>161</v>
      </c>
    </row>
    <row r="129" spans="1:10">
      <c r="B129" s="72"/>
      <c r="C129" s="73"/>
      <c r="D129" s="73"/>
      <c r="E129" s="74"/>
    </row>
    <row r="130" spans="1:10" ht="15.75">
      <c r="B130" s="45" t="s">
        <v>138</v>
      </c>
      <c r="C130" s="45"/>
      <c r="D130" s="45"/>
      <c r="E130" s="45"/>
      <c r="F130" s="45"/>
      <c r="G130" s="45"/>
      <c r="I130" s="69"/>
    </row>
    <row r="131" spans="1:10" ht="47.25">
      <c r="A131" s="46" t="s">
        <v>7</v>
      </c>
      <c r="B131" s="47" t="s">
        <v>114</v>
      </c>
      <c r="C131" s="48" t="s">
        <v>115</v>
      </c>
      <c r="D131" s="48" t="s">
        <v>116</v>
      </c>
      <c r="E131" s="48" t="s">
        <v>117</v>
      </c>
      <c r="F131" s="49" t="s">
        <v>14</v>
      </c>
      <c r="G131" s="49" t="s">
        <v>167</v>
      </c>
      <c r="I131" s="69"/>
    </row>
    <row r="132" spans="1:10" ht="15.75">
      <c r="A132" s="50">
        <v>1</v>
      </c>
      <c r="B132" s="51" t="s">
        <v>139</v>
      </c>
      <c r="C132" s="52">
        <v>3</v>
      </c>
      <c r="D132" s="70">
        <f>D126</f>
        <v>11</v>
      </c>
      <c r="E132" s="50"/>
      <c r="F132" s="53">
        <f t="shared" ref="F132:G134" si="16">E132*C132</f>
        <v>0</v>
      </c>
      <c r="G132" s="53">
        <f t="shared" si="16"/>
        <v>0</v>
      </c>
    </row>
    <row r="133" spans="1:10" ht="15.75">
      <c r="A133" s="50">
        <v>2</v>
      </c>
      <c r="B133" s="51" t="s">
        <v>133</v>
      </c>
      <c r="C133" s="52">
        <v>3</v>
      </c>
      <c r="D133" s="70">
        <f t="shared" ref="D133" si="17">D132</f>
        <v>11</v>
      </c>
      <c r="E133" s="50"/>
      <c r="F133" s="53">
        <f t="shared" si="16"/>
        <v>0</v>
      </c>
      <c r="G133" s="53">
        <f t="shared" si="16"/>
        <v>0</v>
      </c>
      <c r="J133" s="69"/>
    </row>
    <row r="134" spans="1:10" ht="15.75">
      <c r="A134" s="50">
        <v>3</v>
      </c>
      <c r="B134" s="51" t="s">
        <v>135</v>
      </c>
      <c r="C134" s="52">
        <v>1</v>
      </c>
      <c r="D134" s="70">
        <f>D133</f>
        <v>11</v>
      </c>
      <c r="E134" s="50"/>
      <c r="F134" s="53">
        <f t="shared" si="16"/>
        <v>0</v>
      </c>
      <c r="G134" s="53">
        <f t="shared" si="16"/>
        <v>0</v>
      </c>
      <c r="I134" s="2" t="s">
        <v>140</v>
      </c>
    </row>
    <row r="135" spans="1:10" ht="17.25">
      <c r="A135" s="53"/>
      <c r="B135" s="64" t="s">
        <v>128</v>
      </c>
      <c r="C135" s="71">
        <f>SUM(C132:C134)</f>
        <v>7</v>
      </c>
      <c r="D135" s="63"/>
      <c r="E135" s="63"/>
      <c r="F135" s="64">
        <f>SUM(F132:F134)</f>
        <v>0</v>
      </c>
      <c r="G135" s="64">
        <f>SUM(G132:G134)</f>
        <v>0</v>
      </c>
      <c r="I135" s="2">
        <f>C135+C127+C113</f>
        <v>44</v>
      </c>
    </row>
    <row r="136" spans="1:10" ht="15.75">
      <c r="A136" s="65" t="s">
        <v>129</v>
      </c>
      <c r="B136" s="66" t="s">
        <v>162</v>
      </c>
    </row>
    <row r="137" spans="1:10" ht="15.75">
      <c r="A137" s="65"/>
      <c r="B137" s="66"/>
    </row>
    <row r="138" spans="1:10">
      <c r="A138" s="75" t="s">
        <v>141</v>
      </c>
      <c r="B138" s="76" t="s">
        <v>142</v>
      </c>
      <c r="C138" s="77">
        <f>G113+G127+G135</f>
        <v>0</v>
      </c>
      <c r="D138" s="78"/>
      <c r="E138" s="79"/>
      <c r="F138" s="80"/>
    </row>
    <row r="139" spans="1:10">
      <c r="A139" s="81" t="s">
        <v>143</v>
      </c>
      <c r="B139" s="76" t="s">
        <v>144</v>
      </c>
      <c r="C139" s="77">
        <f>J57</f>
        <v>0</v>
      </c>
      <c r="D139" s="78"/>
      <c r="E139" s="79"/>
      <c r="F139" s="80"/>
    </row>
    <row r="140" spans="1:10">
      <c r="A140" s="81" t="s">
        <v>145</v>
      </c>
      <c r="B140" s="76" t="s">
        <v>146</v>
      </c>
      <c r="C140" s="77">
        <f>J71</f>
        <v>0</v>
      </c>
      <c r="D140" s="78"/>
      <c r="E140" s="79"/>
      <c r="F140" s="80"/>
    </row>
    <row r="141" spans="1:10">
      <c r="A141" s="75" t="s">
        <v>147</v>
      </c>
      <c r="B141" s="76" t="s">
        <v>148</v>
      </c>
      <c r="C141" s="77">
        <f>J97</f>
        <v>0</v>
      </c>
      <c r="D141" s="78"/>
      <c r="E141" s="79"/>
      <c r="F141" s="80"/>
    </row>
    <row r="142" spans="1:10">
      <c r="A142" s="82" t="s">
        <v>149</v>
      </c>
      <c r="B142" s="76" t="s">
        <v>150</v>
      </c>
      <c r="C142" s="77">
        <f>SUM(C138:C141)</f>
        <v>0</v>
      </c>
      <c r="D142" s="78"/>
      <c r="E142" s="79"/>
      <c r="F142" s="80"/>
    </row>
    <row r="143" spans="1:10" ht="15.75">
      <c r="A143" s="82" t="s">
        <v>151</v>
      </c>
      <c r="B143" s="83" t="s">
        <v>152</v>
      </c>
      <c r="C143" s="77">
        <f>C142*10%</f>
        <v>0</v>
      </c>
      <c r="D143" s="78"/>
      <c r="E143" s="79"/>
      <c r="F143" s="80"/>
    </row>
    <row r="144" spans="1:10" ht="15.75">
      <c r="A144" s="84"/>
      <c r="B144" s="83" t="s">
        <v>153</v>
      </c>
      <c r="C144" s="77">
        <f>C143+C142</f>
        <v>0</v>
      </c>
      <c r="D144" s="78"/>
      <c r="E144" s="79"/>
      <c r="F144" s="80"/>
    </row>
    <row r="145" spans="1:7" ht="15.75">
      <c r="A145" s="84"/>
      <c r="B145" s="85" t="s">
        <v>154</v>
      </c>
      <c r="C145" s="77">
        <f>ROUNDDOWN(C144,-3)</f>
        <v>0</v>
      </c>
      <c r="D145" s="78"/>
      <c r="E145" s="79"/>
    </row>
    <row r="146" spans="1:7">
      <c r="A146" s="86" t="s">
        <v>155</v>
      </c>
      <c r="B146" s="87"/>
      <c r="C146" s="88"/>
      <c r="D146" s="88"/>
      <c r="E146" s="89"/>
    </row>
    <row r="147" spans="1:7">
      <c r="A147" s="90" t="s">
        <v>165</v>
      </c>
      <c r="B147" s="91" t="s">
        <v>166</v>
      </c>
      <c r="C147" s="92"/>
      <c r="D147" s="92"/>
      <c r="E147" s="74"/>
    </row>
    <row r="148" spans="1:7">
      <c r="B148" s="72"/>
      <c r="C148" s="92"/>
      <c r="D148" s="92"/>
      <c r="E148" s="74"/>
    </row>
    <row r="149" spans="1:7">
      <c r="C149" s="73"/>
      <c r="D149" s="73"/>
      <c r="E149" s="74"/>
      <c r="F149" s="3"/>
      <c r="G149" s="3"/>
    </row>
    <row r="150" spans="1:7">
      <c r="C150" s="73"/>
      <c r="D150" s="73"/>
      <c r="E150" s="74"/>
    </row>
    <row r="151" spans="1:7" ht="15.75">
      <c r="F151" s="5" t="s">
        <v>156</v>
      </c>
      <c r="G151" s="6"/>
    </row>
    <row r="152" spans="1:7" ht="15.75">
      <c r="F152" s="5"/>
      <c r="G152" s="7"/>
    </row>
    <row r="153" spans="1:7" ht="15.75">
      <c r="F153" s="5"/>
      <c r="G153" s="7"/>
    </row>
    <row r="154" spans="1:7" ht="15.75">
      <c r="F154" s="5"/>
      <c r="G154" s="7"/>
    </row>
    <row r="155" spans="1:7" ht="15.75">
      <c r="F155" s="5"/>
      <c r="G155" s="7"/>
    </row>
    <row r="156" spans="1:7" ht="15.75">
      <c r="B156" s="2"/>
      <c r="C156" s="2"/>
      <c r="D156" s="2"/>
      <c r="E156" s="2"/>
      <c r="F156" s="8"/>
      <c r="G156" s="9"/>
    </row>
    <row r="157" spans="1:7" ht="15.75">
      <c r="B157" s="2"/>
      <c r="C157" s="2"/>
      <c r="D157" s="2"/>
      <c r="E157" s="2"/>
      <c r="F157" s="5" t="s">
        <v>157</v>
      </c>
      <c r="G157" s="9"/>
    </row>
    <row r="158" spans="1:7">
      <c r="F158" s="7"/>
      <c r="G158" s="7"/>
    </row>
    <row r="159" spans="1:7">
      <c r="F159" s="7"/>
      <c r="G159" s="7"/>
    </row>
    <row r="160" spans="1:7" ht="18.75">
      <c r="D160" s="93"/>
      <c r="E160" s="94"/>
    </row>
    <row r="161" spans="4:5" ht="15.75">
      <c r="D161" s="93"/>
      <c r="E161" s="95"/>
    </row>
    <row r="162" spans="4:5" ht="15.75">
      <c r="D162" s="93"/>
      <c r="E162" s="95"/>
    </row>
    <row r="169" spans="4:5">
      <c r="E169" s="10">
        <v>2272167000</v>
      </c>
    </row>
    <row r="170" spans="4:5">
      <c r="D170" s="10" t="s">
        <v>158</v>
      </c>
      <c r="E170" s="96">
        <v>2470000000</v>
      </c>
    </row>
  </sheetData>
  <mergeCells count="26">
    <mergeCell ref="C145:E145"/>
    <mergeCell ref="C149:D149"/>
    <mergeCell ref="F149:G149"/>
    <mergeCell ref="C150:D150"/>
    <mergeCell ref="C139:E139"/>
    <mergeCell ref="C140:E140"/>
    <mergeCell ref="C141:E141"/>
    <mergeCell ref="C142:E142"/>
    <mergeCell ref="C143:E143"/>
    <mergeCell ref="C144:E144"/>
    <mergeCell ref="J9:J10"/>
    <mergeCell ref="B101:G101"/>
    <mergeCell ref="B117:G117"/>
    <mergeCell ref="C129:D129"/>
    <mergeCell ref="B130:G130"/>
    <mergeCell ref="C138:E138"/>
    <mergeCell ref="G1:I1"/>
    <mergeCell ref="A5:J5"/>
    <mergeCell ref="A6:J6"/>
    <mergeCell ref="A7:J7"/>
    <mergeCell ref="C9:C10"/>
    <mergeCell ref="D9:D10"/>
    <mergeCell ref="E9:F10"/>
    <mergeCell ref="G9:G10"/>
    <mergeCell ref="H9:H10"/>
    <mergeCell ref="I9:I10"/>
  </mergeCells>
  <pageMargins left="0.7" right="0.7" top="0.75" bottom="0.75" header="0.3" footer="0.3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soppo</dc:creator>
  <cp:lastModifiedBy>soppo</cp:lastModifiedBy>
  <dcterms:created xsi:type="dcterms:W3CDTF">2018-01-11T08:09:00Z</dcterms:created>
  <dcterms:modified xsi:type="dcterms:W3CDTF">2018-01-11T08:57:21Z</dcterms:modified>
</cp:coreProperties>
</file>