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H:\My Drive\PENGADAAN\KONTRAKTUAL\1. PENGADAAN BARANG\F. TEKNIK\4. Barang Persediaan Praktikum Prodi Teknik Elektro\"/>
    </mc:Choice>
  </mc:AlternateContent>
  <xr:revisionPtr revIDLastSave="0" documentId="13_ncr:1_{FC432D3B-C360-4A57-8B16-659298EC8007}" xr6:coauthVersionLast="45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kapitulasi" sheetId="3" r:id="rId1"/>
    <sheet name="Rincian" sheetId="1" r:id="rId2"/>
    <sheet name="36jt" sheetId="2" state="hidden" r:id="rId3"/>
  </sheets>
  <definedNames>
    <definedName name="_xlnm.Print_Area" localSheetId="0">Rekapitulasi!$A$1:$F$17</definedName>
    <definedName name="_xlnm.Print_Area" localSheetId="1">Rincian!$A$1:$H$89</definedName>
    <definedName name="_xlnm.Print_Titles" localSheetId="0">Rekapitulasi!$7:$8</definedName>
    <definedName name="_xlnm.Print_Titles" localSheetId="1">Rincian!$6:$7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2" i="3" l="1"/>
  <c r="F12" i="3" s="1"/>
  <c r="E11" i="3"/>
  <c r="F11" i="3" s="1"/>
  <c r="E10" i="3"/>
  <c r="E9" i="3"/>
  <c r="F9" i="3" s="1"/>
  <c r="F14" i="3" s="1"/>
  <c r="F16" i="3" s="1"/>
  <c r="F10" i="3"/>
  <c r="H11" i="1"/>
  <c r="H12" i="1"/>
  <c r="H13" i="1"/>
  <c r="H18" i="1" s="1"/>
  <c r="H19" i="1" s="1"/>
  <c r="H14" i="1"/>
  <c r="H15" i="1"/>
  <c r="H16" i="1"/>
  <c r="H17" i="1"/>
  <c r="H22" i="1"/>
  <c r="H38" i="1" s="1"/>
  <c r="H43" i="1" s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40" i="1"/>
  <c r="H41" i="1"/>
  <c r="H42" i="1" s="1"/>
  <c r="H46" i="1"/>
  <c r="H47" i="1"/>
  <c r="H80" i="1" s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2" i="1"/>
  <c r="H83" i="1" s="1"/>
  <c r="H87" i="1"/>
  <c r="H88" i="1" s="1"/>
  <c r="H89" i="1" s="1"/>
  <c r="H10" i="1"/>
  <c r="H84" i="1" l="1"/>
  <c r="H87" i="2" l="1"/>
  <c r="I87" i="2" s="1"/>
  <c r="I88" i="2" s="1"/>
  <c r="G87" i="2"/>
  <c r="G88" i="2" s="1"/>
  <c r="H77" i="2"/>
  <c r="I77" i="2" s="1"/>
  <c r="I78" i="2" s="1"/>
  <c r="G77" i="2"/>
  <c r="G78" i="2" s="1"/>
  <c r="H73" i="2"/>
  <c r="I73" i="2" s="1"/>
  <c r="G73" i="2"/>
  <c r="H72" i="2"/>
  <c r="I72" i="2" s="1"/>
  <c r="G72" i="2"/>
  <c r="I71" i="2"/>
  <c r="H71" i="2"/>
  <c r="G71" i="2"/>
  <c r="H70" i="2"/>
  <c r="I70" i="2" s="1"/>
  <c r="G70" i="2"/>
  <c r="H69" i="2"/>
  <c r="I69" i="2" s="1"/>
  <c r="G69" i="2"/>
  <c r="H68" i="2"/>
  <c r="I68" i="2" s="1"/>
  <c r="G68" i="2"/>
  <c r="H67" i="2"/>
  <c r="I67" i="2" s="1"/>
  <c r="G67" i="2"/>
  <c r="H66" i="2"/>
  <c r="I66" i="2" s="1"/>
  <c r="G66" i="2"/>
  <c r="H65" i="2"/>
  <c r="I65" i="2" s="1"/>
  <c r="G65" i="2"/>
  <c r="H64" i="2"/>
  <c r="I64" i="2" s="1"/>
  <c r="G64" i="2"/>
  <c r="H63" i="2"/>
  <c r="I63" i="2" s="1"/>
  <c r="G63" i="2"/>
  <c r="H62" i="2"/>
  <c r="I62" i="2" s="1"/>
  <c r="G62" i="2"/>
  <c r="H61" i="2"/>
  <c r="I61" i="2" s="1"/>
  <c r="G61" i="2"/>
  <c r="H60" i="2"/>
  <c r="I60" i="2" s="1"/>
  <c r="G60" i="2"/>
  <c r="I59" i="2"/>
  <c r="H59" i="2"/>
  <c r="G59" i="2"/>
  <c r="H58" i="2"/>
  <c r="I58" i="2" s="1"/>
  <c r="G58" i="2"/>
  <c r="H57" i="2"/>
  <c r="I57" i="2" s="1"/>
  <c r="G57" i="2"/>
  <c r="H56" i="2"/>
  <c r="I56" i="2" s="1"/>
  <c r="G56" i="2"/>
  <c r="H55" i="2"/>
  <c r="I55" i="2" s="1"/>
  <c r="G55" i="2"/>
  <c r="H54" i="2"/>
  <c r="I54" i="2" s="1"/>
  <c r="G54" i="2"/>
  <c r="H53" i="2"/>
  <c r="I53" i="2" s="1"/>
  <c r="G53" i="2"/>
  <c r="H52" i="2"/>
  <c r="I52" i="2" s="1"/>
  <c r="G52" i="2"/>
  <c r="H51" i="2"/>
  <c r="I51" i="2" s="1"/>
  <c r="G51" i="2"/>
  <c r="H50" i="2"/>
  <c r="I50" i="2" s="1"/>
  <c r="G50" i="2"/>
  <c r="H49" i="2"/>
  <c r="I49" i="2" s="1"/>
  <c r="G49" i="2"/>
  <c r="H48" i="2"/>
  <c r="I48" i="2" s="1"/>
  <c r="G48" i="2"/>
  <c r="I47" i="2"/>
  <c r="H47" i="2"/>
  <c r="G47" i="2"/>
  <c r="H46" i="2"/>
  <c r="I46" i="2" s="1"/>
  <c r="G46" i="2"/>
  <c r="H45" i="2"/>
  <c r="I45" i="2" s="1"/>
  <c r="G45" i="2"/>
  <c r="H44" i="2"/>
  <c r="I44" i="2" s="1"/>
  <c r="G44" i="2"/>
  <c r="H43" i="2"/>
  <c r="I43" i="2" s="1"/>
  <c r="G43" i="2"/>
  <c r="H42" i="2"/>
  <c r="I42" i="2" s="1"/>
  <c r="G42" i="2"/>
  <c r="H41" i="2"/>
  <c r="I41" i="2" s="1"/>
  <c r="G41" i="2"/>
  <c r="H40" i="2"/>
  <c r="I40" i="2" s="1"/>
  <c r="G40" i="2"/>
  <c r="H34" i="2"/>
  <c r="I34" i="2" s="1"/>
  <c r="G34" i="2"/>
  <c r="H33" i="2"/>
  <c r="I33" i="2" s="1"/>
  <c r="I35" i="2" s="1"/>
  <c r="G33" i="2"/>
  <c r="H29" i="2"/>
  <c r="I29" i="2" s="1"/>
  <c r="G29" i="2"/>
  <c r="H28" i="2"/>
  <c r="I28" i="2" s="1"/>
  <c r="G28" i="2"/>
  <c r="H27" i="2"/>
  <c r="I27" i="2" s="1"/>
  <c r="G27" i="2"/>
  <c r="H26" i="2"/>
  <c r="I26" i="2" s="1"/>
  <c r="G26" i="2"/>
  <c r="H25" i="2"/>
  <c r="I25" i="2" s="1"/>
  <c r="G25" i="2"/>
  <c r="I24" i="2"/>
  <c r="H24" i="2"/>
  <c r="G24" i="2"/>
  <c r="H23" i="2"/>
  <c r="I23" i="2" s="1"/>
  <c r="G23" i="2"/>
  <c r="H22" i="2"/>
  <c r="I22" i="2" s="1"/>
  <c r="G22" i="2"/>
  <c r="H21" i="2"/>
  <c r="I21" i="2" s="1"/>
  <c r="G21" i="2"/>
  <c r="H20" i="2"/>
  <c r="I20" i="2" s="1"/>
  <c r="G20" i="2"/>
  <c r="H19" i="2"/>
  <c r="I19" i="2" s="1"/>
  <c r="G19" i="2"/>
  <c r="H18" i="2"/>
  <c r="I18" i="2" s="1"/>
  <c r="G18" i="2"/>
  <c r="H17" i="2"/>
  <c r="I17" i="2" s="1"/>
  <c r="G17" i="2"/>
  <c r="H16" i="2"/>
  <c r="I16" i="2" s="1"/>
  <c r="G16" i="2"/>
  <c r="H15" i="2"/>
  <c r="I15" i="2" s="1"/>
  <c r="G15" i="2"/>
  <c r="H14" i="2"/>
  <c r="I14" i="2" s="1"/>
  <c r="G14" i="2"/>
  <c r="G30" i="2" s="1"/>
  <c r="H8" i="2"/>
  <c r="I8" i="2" s="1"/>
  <c r="I9" i="2" s="1"/>
  <c r="G8" i="2"/>
  <c r="G9" i="2" s="1"/>
  <c r="G5" i="2"/>
  <c r="H4" i="2"/>
  <c r="I4" i="2" s="1"/>
  <c r="I5" i="2" s="1"/>
  <c r="G4" i="2"/>
  <c r="I30" i="2" l="1"/>
  <c r="G74" i="2"/>
  <c r="G35" i="2"/>
  <c r="G90" i="2" s="1"/>
  <c r="I74" i="2"/>
  <c r="I90" i="2" s="1"/>
</calcChain>
</file>

<file path=xl/sharedStrings.xml><?xml version="1.0" encoding="utf-8"?>
<sst xmlns="http://schemas.openxmlformats.org/spreadsheetml/2006/main" count="660" uniqueCount="210">
  <si>
    <t>Praktikum Fisika</t>
  </si>
  <si>
    <t>Bahan Praktikum Fisika</t>
  </si>
  <si>
    <t>SPESIFIKASI</t>
  </si>
  <si>
    <t>LINK</t>
  </si>
  <si>
    <t>No</t>
  </si>
  <si>
    <t>Instrumen</t>
  </si>
  <si>
    <t>Merk</t>
  </si>
  <si>
    <t>Jumlah</t>
  </si>
  <si>
    <t>Satuan</t>
  </si>
  <si>
    <t>Harga Satuan</t>
  </si>
  <si>
    <t>Total</t>
  </si>
  <si>
    <t xml:space="preserve">Satuan Plus Pajak </t>
  </si>
  <si>
    <t>Total Plus Pajak</t>
  </si>
  <si>
    <t>Project board</t>
  </si>
  <si>
    <t>-</t>
  </si>
  <si>
    <t>pcs</t>
  </si>
  <si>
    <t>- Tie point : 1660 tie-point- ukuran Board Size(cm):16.6cm x 10.8cm x 0.85cm - Plate Size(cm):21.3cm x 13cm x 0.12cm</t>
  </si>
  <si>
    <t>https://tk.tokopedia.com/ZSVbYWxWc/</t>
  </si>
  <si>
    <t>Total + Pajak</t>
  </si>
  <si>
    <t>Alat Praktikum Fisika</t>
  </si>
  <si>
    <t>Multimeter digital</t>
  </si>
  <si>
    <t>Sanwa</t>
  </si>
  <si>
    <t>Over display "O.L" is displayed(except AC/DC 600V ranges)-Bandwidth 40"''400Hz-Fuse / Battery 0.5A/250V 1.5kA 5.2x20mm / R6P x 2-Size / Mass H176 x W104 x D46mm / 340g</t>
  </si>
  <si>
    <t>https://tk.tokopedia.com/ZSVb2QfdR/</t>
  </si>
  <si>
    <t>Power Supply</t>
  </si>
  <si>
    <t>KUAIQU Adjustable DC Power Supply 30V 10A - SPS-C3010</t>
  </si>
  <si>
    <t>Praktikum Rangkaian Listrik I</t>
  </si>
  <si>
    <t>Bahan Praktikum Rangkaian Listrik I</t>
  </si>
  <si>
    <t>Paket material benda ukur</t>
  </si>
  <si>
    <t>Set</t>
  </si>
  <si>
    <t>Harga</t>
  </si>
  <si>
    <t>Kabel jumper male-male</t>
  </si>
  <si>
    <t>set</t>
  </si>
  <si>
    <t>Kubus Materi, Silinder Materi, Silinder Massa Sama 100gram - Alat Pendukung Praktikum Fisika</t>
  </si>
  <si>
    <t>Statif set</t>
  </si>
  <si>
    <t xml:space="preserve">Statif + Bosshead + Klem </t>
  </si>
  <si>
    <t>Timbangan digital</t>
  </si>
  <si>
    <t>Kabel Jumper Male to Male 30CM Isi 40 Kabel</t>
  </si>
  <si>
    <t>600gr/1kg x 0.01g timbangan</t>
  </si>
  <si>
    <t>https://tk.tokopedia.com/ZSVbjxVHo/</t>
  </si>
  <si>
    <t>Kabel jumper male-female</t>
  </si>
  <si>
    <t>Kabel Jumper Male to Female dengan panjang 30CM</t>
  </si>
  <si>
    <t>https://tk.tokopedia.com/ZSVbjwNm2/</t>
  </si>
  <si>
    <t>Kabel jumper female-female</t>
  </si>
  <si>
    <t>Kabel Jumper Female to Female dengan panjang 30CM</t>
  </si>
  <si>
    <t>https://tk.tokopedia.com/ZSVb6dr3b/</t>
  </si>
  <si>
    <t>Kabel penjepit buaya 50cm</t>
  </si>
  <si>
    <t>Panjang kabel adalah 50 cm. Warna kabel: hitam, merah, hijau, kuning, putih. Setiap ikat berisi 10 set.</t>
  </si>
  <si>
    <t>https://tk.tokopedia.com/ZSVbjn9qq/</t>
  </si>
  <si>
    <t>Kabel penjepit buaya 20cm</t>
  </si>
  <si>
    <t>Kabel capit buaya kecil panjang kabel 20 cm warna merah dan hitam</t>
  </si>
  <si>
    <t>https://tk.tokopedia.com/ZSVb6MUCw/</t>
  </si>
  <si>
    <t>Kabel penjepit buaya to banana</t>
  </si>
  <si>
    <t>Kabel Multitester Multimeter 4mm Banana Plug ke Jepit Buaya</t>
  </si>
  <si>
    <t>https://tk.tokopedia.com/ZSqBhseYh/</t>
  </si>
  <si>
    <t>Kabel banana plug</t>
  </si>
  <si>
    <t xml:space="preserve">kabel jack banana plug 1m satuan 4 mm </t>
  </si>
  <si>
    <t>https://tk.tokopedia.com/ZSVbM6QLL/</t>
  </si>
  <si>
    <t>Batterai 9V</t>
  </si>
  <si>
    <t>Alkaline</t>
  </si>
  <si>
    <t>Baterai Alkaline Kotak 9V / 9 Volt / Battery ABC Alkaline 9V/6LR61</t>
  </si>
  <si>
    <t>https://id.shp.ee/5c3rm6AR</t>
  </si>
  <si>
    <t>Batterai AA 1.5V</t>
  </si>
  <si>
    <t>Tipe: Alkaline - Size: AA/AAA - Code: LR6/LR03 - Nominal voltage : 1.5 volts</t>
  </si>
  <si>
    <t>https://id.shp.ee/PEokfakB</t>
  </si>
  <si>
    <t>Batterai AAA 1.5v</t>
  </si>
  <si>
    <t>Relay module 5V dan 12 V</t>
  </si>
  <si>
    <t>Relay 1 Channel 5V Volt DC output 250VAC / 30VDC 10A</t>
  </si>
  <si>
    <t>https://tk.tokopedia.com/ZSVbh8CCg/</t>
  </si>
  <si>
    <t>Set potensiometer</t>
  </si>
  <si>
    <t>Include box, nilai 1K, 5K, 10K, 100 K</t>
  </si>
  <si>
    <t>https://id.shp.ee/CJXtp5CR</t>
  </si>
  <si>
    <t>Set resistor 1/2 W</t>
  </si>
  <si>
    <t>Paket Resistor 1/2W 5% Isi 210 Pcs - Paket 2C</t>
  </si>
  <si>
    <t>https://tk.tokopedia.com/ZSVbk3x7t/</t>
  </si>
  <si>
    <t>Button 4.3mm</t>
  </si>
  <si>
    <t xml:space="preserve">set </t>
  </si>
  <si>
    <t>EELIC PBT-2PIN isi 5pcs Switch Push Button Terdapat Pilihan Type 6X6X4.3MM,</t>
  </si>
  <si>
    <t>https://tk.tokopedia.com/ZSVbBf5Ep/</t>
  </si>
  <si>
    <t>LED  5mm</t>
  </si>
  <si>
    <t>20x LED 5mm Super Bright 2-3.2 v</t>
  </si>
  <si>
    <t>https://tk.tokopedia.com/ZSVbS1BX9/</t>
  </si>
  <si>
    <t>Alat Praktikum Rangkaian Listrik I</t>
  </si>
  <si>
    <t>Rak komponen 60 slot</t>
  </si>
  <si>
    <t>Raako 60 / Rak Komponen Serbaguna isi 60 Laci / Rak isi 60</t>
  </si>
  <si>
    <t>https://tk.tokopedia.com/ZSVbSPm2C/</t>
  </si>
  <si>
    <t>Bahan Praktikum Elektronika Analog</t>
  </si>
  <si>
    <t>IC LM 741</t>
  </si>
  <si>
    <t>LM 741 LM741CN UA741 Dip 8pin Op-Amp</t>
  </si>
  <si>
    <t>https://tk.tokopedia.com/ZSVbSBVDb/</t>
  </si>
  <si>
    <t>IC LM324</t>
  </si>
  <si>
    <t>LM324 LM324N LM 324 324N Low Power Quad Operational Amplifier - Merk Ti</t>
  </si>
  <si>
    <t>https://tk.tokopedia.com/ZSVbSvo3G/</t>
  </si>
  <si>
    <t>IC NE5532</t>
  </si>
  <si>
    <t xml:space="preserve">Ic Ne5532 original signetis </t>
  </si>
  <si>
    <t>https://tk.tokopedia.com/ZSVbSpux6/</t>
  </si>
  <si>
    <t>IC TL072</t>
  </si>
  <si>
    <t>IC TL072 ORIGINAL TL 072 - TL072 Low Noise - produk TEXAS instrument</t>
  </si>
  <si>
    <t>https://tk.tokopedia.com/ZSVbAyXJn/</t>
  </si>
  <si>
    <t>IC LM339</t>
  </si>
  <si>
    <t>IC LM339 ORIGINAL LM 339</t>
  </si>
  <si>
    <t>https://tk.tokopedia.com/ZSVbAkNmq/</t>
  </si>
  <si>
    <t>Transistor BC547</t>
  </si>
  <si>
    <t>BC547 NPN</t>
  </si>
  <si>
    <t>https://tk.tokopedia.com/ZSqBDTqD9/</t>
  </si>
  <si>
    <t>Transistor 2N2222</t>
  </si>
  <si>
    <t>2N2222 TO-92 500MA FAST SWITCHING NPN TRANSISTOR</t>
  </si>
  <si>
    <t>https://tk.tokopedia.com/ZSqByQLeF/</t>
  </si>
  <si>
    <t>SCR FIR3D</t>
  </si>
  <si>
    <t>https://tk.tokopedia.com/ZSqByy44J/</t>
  </si>
  <si>
    <t>SCR NEC 2P4M</t>
  </si>
  <si>
    <t>scr NEC 2p4m thyristor</t>
  </si>
  <si>
    <t>https://tk.tokopedia.com/ZSqByGset/</t>
  </si>
  <si>
    <t>Triac BT136</t>
  </si>
  <si>
    <t>BT 136 600 BT136-600 4A</t>
  </si>
  <si>
    <t>https://tk.tokopedia.com/ZSqBxKWQg/</t>
  </si>
  <si>
    <t>Triac TIC226</t>
  </si>
  <si>
    <t>TIC226 Silicon Triacs</t>
  </si>
  <si>
    <t>https://tk.tokopedia.com/ZSqBQCE5T/</t>
  </si>
  <si>
    <t>Diode 6A</t>
  </si>
  <si>
    <t>diode 6A</t>
  </si>
  <si>
    <t>https://tk.tokopedia.com/ZSqBH5Tbv/</t>
  </si>
  <si>
    <t>Diode 10A</t>
  </si>
  <si>
    <t>diode 10A</t>
  </si>
  <si>
    <t>Diode 20A</t>
  </si>
  <si>
    <t>diode 20A</t>
  </si>
  <si>
    <t>Seven 7 Segment</t>
  </si>
  <si>
    <t>Seven 7 Segment KEM-5613-ASR BSR - Common Cathode</t>
  </si>
  <si>
    <t>https://tk.tokopedia.com/ZSqBup78R/</t>
  </si>
  <si>
    <t>Fuse 500mA 2x0.5</t>
  </si>
  <si>
    <t>Rated Current:  500 mA 250V Diameter 5mm Panjang 20mm</t>
  </si>
  <si>
    <t>https://tk.tokopedia.com/ZSqB9PkDW/</t>
  </si>
  <si>
    <t>Fuse 500mA 3x0.6</t>
  </si>
  <si>
    <t>Rated Current:  500 mA 250V Diameter 6mm Panjang 30mm</t>
  </si>
  <si>
    <t>https://tk.tokopedia.com/ZSqB94T2D/</t>
  </si>
  <si>
    <t>Fuse 1A 2x0.5</t>
  </si>
  <si>
    <t>Rated Current:  1000 mA 250V Diameter 5mm Panjang 20mm</t>
  </si>
  <si>
    <t>https://tk.tokopedia.com/ZSqBxbpLB/</t>
  </si>
  <si>
    <t>Fuse 10A 2x0.6</t>
  </si>
  <si>
    <t>Rated Current:  10A 250V Diameter 5mm Panjang 20mm</t>
  </si>
  <si>
    <t>LED</t>
  </si>
  <si>
    <t>LED BENING WARNA 5 MM 3 VOLT</t>
  </si>
  <si>
    <t>https://tk.tokopedia.com/ZSqBBqJXt/</t>
  </si>
  <si>
    <t>PCB polos</t>
  </si>
  <si>
    <t>SINGLE LAYER VIBER 10X20 CM PUTIH</t>
  </si>
  <si>
    <t>https://id.shp.ee/eG4JbmqC</t>
  </si>
  <si>
    <t>Resistor 1/2W 56-2,2K ohm</t>
  </si>
  <si>
    <t>Resistor 1/2W 220-110k ohm</t>
  </si>
  <si>
    <t>https://id.shp.ee/daECNWWN</t>
  </si>
  <si>
    <t>Resistor 1/2W 2,7k-100K ohm</t>
  </si>
  <si>
    <t>Potensiometer 10k ohm</t>
  </si>
  <si>
    <t>Potensio 10K Ohm Mono</t>
  </si>
  <si>
    <t>https://tk.tokopedia.com/ZSVbfVmDy/</t>
  </si>
  <si>
    <t xml:space="preserve">Kapasitor </t>
  </si>
  <si>
    <t>Paket ELCO Kapasitor Electrolic capasitor polaritas 12 macam masing2 10pcs (1UF ;2.2UF ;3.3UF ;4.7UF ;10UF ;22UF ;33UF ;47UF ;100UF ;220UF ;330UF ;470UF)</t>
  </si>
  <si>
    <t>https://tk.tokopedia.com/ZSqBSFd5t/</t>
  </si>
  <si>
    <t>Pasta solder</t>
  </si>
  <si>
    <t>Lotfet Max Klop 40gr</t>
  </si>
  <si>
    <t>https://tk.tokopedia.com/ZSVbP17am/</t>
  </si>
  <si>
    <t>Timah solder</t>
  </si>
  <si>
    <t>YUKIDO Timah Solder 1.0mm 1 Roll Kemasan 100gr</t>
  </si>
  <si>
    <t>https://tk.tokopedia.com/ZSVbPjmLu/</t>
  </si>
  <si>
    <t>Tang potong</t>
  </si>
  <si>
    <t>Tang Potong Kabel Kawat Cutter Mini Kecil Kaki Komponen</t>
  </si>
  <si>
    <t>https://tk.tokopedia.com/ZSVbPtEgs/</t>
  </si>
  <si>
    <t>Terminal block screw 2 pin</t>
  </si>
  <si>
    <t>Screw Terminal Block 2 Pin Skrup PCB Blok Pitch 5mm Cable Connector</t>
  </si>
  <si>
    <t>https://tk.tokopedia.com/ZSVb5Frxk/</t>
  </si>
  <si>
    <t>Terminal block screw 3 pin</t>
  </si>
  <si>
    <t>KF301-3P 3 Pin Screw Terminal Block Connector 5.08mm</t>
  </si>
  <si>
    <t>https://id.shp.ee/NvbHowYy</t>
  </si>
  <si>
    <t>Pin header single male 40p</t>
  </si>
  <si>
    <t>40pin Header 1x40pin 2.54mm Male</t>
  </si>
  <si>
    <t>https://tk.tokopedia.com/ZSVb5Gmxb/</t>
  </si>
  <si>
    <t>Pin header single female 40p</t>
  </si>
  <si>
    <t>Pin Header Female Male 1x40 2.54mm</t>
  </si>
  <si>
    <t>https://tk.tokopedia.com/ZSVb5Ka3K/</t>
  </si>
  <si>
    <t>Kabel tunggal</t>
  </si>
  <si>
    <t>meter</t>
  </si>
  <si>
    <t>Kabel tunggal engkel jumper</t>
  </si>
  <si>
    <t>https://tk.tokopedia.com/ZSVb5EXHh/</t>
  </si>
  <si>
    <t>Alat Praktikum Elektronika Analog</t>
  </si>
  <si>
    <t>Praktikum Algoritma Pemrograman</t>
  </si>
  <si>
    <t>Bahan Praktikum Algoritma Pemrograman</t>
  </si>
  <si>
    <t xml:space="preserve">Total Plus Pajak </t>
  </si>
  <si>
    <t xml:space="preserve">Total </t>
  </si>
  <si>
    <t>Alat Praktikum Algoritma Pemrograman</t>
  </si>
  <si>
    <t>Total semua praktikum</t>
  </si>
  <si>
    <t>KIT IoT</t>
  </si>
  <si>
    <t>Board ESP32 Starter IoT dengan LCD &amp; terminal ekspansi - Dilengkapi dengan sensor &amp; actuator untuk membuat proyek IoT - Dilengkapi dengan Panduan Praktis Membuat 27 Proyek IoT - Program 27 Proyek IoT</t>
  </si>
  <si>
    <t>Spesifikasi</t>
  </si>
  <si>
    <t>NAMA PAKET</t>
  </si>
  <si>
    <t>: PENGADAAN PERSEDIAAN PRAKTIKUM PRODI TEKNIK ELEKTRO FAKULTAS SAINS DAN TEKNOLOGI</t>
  </si>
  <si>
    <t>SATKER</t>
  </si>
  <si>
    <t>: UIN MAULANA MALIK IBRAHIM MALANG</t>
  </si>
  <si>
    <t>TAHUN</t>
  </si>
  <si>
    <t>: 2026</t>
  </si>
  <si>
    <t>A. Praktikum Fisika</t>
  </si>
  <si>
    <t>B. Praktikum Rangkaian Listrik I</t>
  </si>
  <si>
    <t>C. Bahan Praktikum Elektronika Analog</t>
  </si>
  <si>
    <t>D. Praktikum Algoritma Pemrograman</t>
  </si>
  <si>
    <t>Sub Total</t>
  </si>
  <si>
    <t>Total A</t>
  </si>
  <si>
    <t>Total B</t>
  </si>
  <si>
    <t>Total D</t>
  </si>
  <si>
    <t xml:space="preserve"> Total C</t>
  </si>
  <si>
    <t>Total C</t>
  </si>
  <si>
    <t>Keterangan</t>
  </si>
  <si>
    <t>Paket</t>
  </si>
  <si>
    <t>PPN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</si>
</sst>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p]#,##0"/>
    <numFmt numFmtId="165" formatCode="&quot;Rp&quot;#,##0"/>
  </numFmts>
  <fonts count="30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rgb="FF000000"/>
      <name val="Open Sauce One"/>
    </font>
    <font>
      <sz val="10"/>
      <color rgb="FF080808"/>
      <name val="Open Sauce One"/>
    </font>
    <font>
      <u/>
      <sz val="10"/>
      <color rgb="FF1155CC"/>
      <name val="Open Sauce One"/>
    </font>
    <font>
      <sz val="10"/>
      <color rgb="FF080808"/>
      <name val="Arial"/>
      <family val="2"/>
    </font>
    <font>
      <sz val="10"/>
      <color rgb="FF000000"/>
      <name val="Open Sauce One"/>
    </font>
    <font>
      <u/>
      <sz val="11"/>
      <color rgb="FF000000"/>
      <name val="&quot;Open Sauce One&quot;"/>
    </font>
    <font>
      <u/>
      <sz val="11"/>
      <color rgb="FF1155CC"/>
      <name val="Open Sauce One"/>
    </font>
    <font>
      <u/>
      <sz val="10"/>
      <color rgb="FF1155CC"/>
      <name val="Arial"/>
      <family val="2"/>
    </font>
    <font>
      <sz val="11"/>
      <color rgb="FF080808"/>
      <name val="Open Sauce One"/>
    </font>
    <font>
      <u/>
      <sz val="10"/>
      <color rgb="FF1155CC"/>
      <name val="Arial"/>
      <family val="2"/>
    </font>
    <font>
      <sz val="11"/>
      <color rgb="FF080808"/>
      <name val="&quot;Open Sauce One&quot;"/>
    </font>
    <font>
      <sz val="11"/>
      <color rgb="FF080808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  <scheme val="major"/>
    </font>
    <font>
      <b/>
      <sz val="10"/>
      <color rgb="FF000000"/>
      <name val="Arial"/>
      <family val="2"/>
      <scheme val="major"/>
    </font>
    <font>
      <sz val="10"/>
      <color rgb="FF000000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4" tint="-0.499984740745262"/>
      <name val="Arial"/>
      <family val="2"/>
      <scheme val="major"/>
    </font>
    <font>
      <sz val="10"/>
      <color theme="4" tint="-0.499984740745262"/>
      <name val="Arial"/>
      <family val="2"/>
      <scheme val="major"/>
    </font>
    <font>
      <sz val="10"/>
      <color rgb="FF080808"/>
      <name val="Arial"/>
      <family val="2"/>
      <scheme val="major"/>
    </font>
    <font>
      <sz val="10"/>
      <name val="Arial"/>
      <family val="2"/>
      <scheme val="major"/>
    </font>
    <font>
      <b/>
      <sz val="11"/>
      <color theme="1"/>
      <name val="Arial"/>
      <family val="2"/>
      <scheme val="major"/>
    </font>
    <font>
      <b/>
      <sz val="11"/>
      <color rgb="FF000000"/>
      <name val="Arial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  <fill>
      <patternFill patternType="solid">
        <fgColor rgb="FFFFD966"/>
        <bgColor rgb="FFFFD966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4" xfId="0" applyFont="1" applyBorder="1" applyAlignment="1">
      <alignment horizontal="center" wrapText="1"/>
    </xf>
    <xf numFmtId="164" fontId="4" fillId="3" borderId="4" xfId="0" applyNumberFormat="1" applyFont="1" applyFill="1" applyBorder="1"/>
    <xf numFmtId="164" fontId="4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wrapText="1"/>
    </xf>
    <xf numFmtId="165" fontId="5" fillId="0" borderId="4" xfId="0" applyNumberFormat="1" applyFont="1" applyBorder="1" applyAlignment="1">
      <alignment horizontal="right" wrapText="1"/>
    </xf>
    <xf numFmtId="0" fontId="6" fillId="3" borderId="0" xfId="0" applyFont="1" applyFill="1"/>
    <xf numFmtId="165" fontId="1" fillId="0" borderId="4" xfId="0" applyNumberFormat="1" applyFont="1" applyBorder="1" applyAlignment="1">
      <alignment horizontal="right" wrapText="1"/>
    </xf>
    <xf numFmtId="165" fontId="4" fillId="0" borderId="4" xfId="0" applyNumberFormat="1" applyFont="1" applyBorder="1" applyAlignment="1">
      <alignment horizontal="right" wrapText="1"/>
    </xf>
    <xf numFmtId="165" fontId="1" fillId="0" borderId="4" xfId="0" applyNumberFormat="1" applyFont="1" applyBorder="1" applyAlignment="1">
      <alignment horizontal="right"/>
    </xf>
    <xf numFmtId="0" fontId="7" fillId="3" borderId="0" xfId="0" applyFont="1" applyFill="1"/>
    <xf numFmtId="165" fontId="5" fillId="0" borderId="4" xfId="0" applyNumberFormat="1" applyFont="1" applyBorder="1" applyAlignment="1">
      <alignment horizontal="center" wrapText="1"/>
    </xf>
    <xf numFmtId="165" fontId="2" fillId="0" borderId="4" xfId="0" applyNumberFormat="1" applyFont="1" applyBorder="1" applyAlignment="1">
      <alignment horizontal="right"/>
    </xf>
    <xf numFmtId="0" fontId="8" fillId="3" borderId="0" xfId="0" applyFont="1" applyFill="1"/>
    <xf numFmtId="0" fontId="9" fillId="3" borderId="0" xfId="0" applyFont="1" applyFill="1"/>
    <xf numFmtId="0" fontId="10" fillId="3" borderId="0" xfId="0" applyFont="1" applyFill="1"/>
    <xf numFmtId="0" fontId="11" fillId="3" borderId="0" xfId="0" applyFont="1" applyFill="1"/>
    <xf numFmtId="0" fontId="12" fillId="3" borderId="0" xfId="0" applyFont="1" applyFill="1"/>
    <xf numFmtId="0" fontId="13" fillId="0" borderId="0" xfId="0" applyFont="1"/>
    <xf numFmtId="0" fontId="14" fillId="3" borderId="0" xfId="0" applyFont="1" applyFill="1"/>
    <xf numFmtId="0" fontId="15" fillId="3" borderId="0" xfId="0" applyFont="1" applyFill="1"/>
    <xf numFmtId="0" fontId="16" fillId="3" borderId="0" xfId="0" applyFont="1" applyFill="1"/>
    <xf numFmtId="0" fontId="5" fillId="0" borderId="0" xfId="0" applyFont="1" applyAlignment="1">
      <alignment wrapText="1"/>
    </xf>
    <xf numFmtId="0" fontId="17" fillId="3" borderId="0" xfId="0" applyFont="1" applyFill="1"/>
    <xf numFmtId="0" fontId="2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2" fillId="0" borderId="4" xfId="0" applyFont="1" applyBorder="1"/>
    <xf numFmtId="165" fontId="2" fillId="0" borderId="4" xfId="0" applyNumberFormat="1" applyFont="1" applyBorder="1"/>
    <xf numFmtId="0" fontId="1" fillId="0" borderId="4" xfId="0" applyFont="1" applyBorder="1" applyAlignment="1">
      <alignment horizontal="right"/>
    </xf>
    <xf numFmtId="0" fontId="19" fillId="4" borderId="0" xfId="0" applyFont="1" applyFill="1" applyAlignment="1">
      <alignment horizontal="right"/>
    </xf>
    <xf numFmtId="165" fontId="19" fillId="4" borderId="0" xfId="0" applyNumberFormat="1" applyFont="1" applyFill="1"/>
    <xf numFmtId="0" fontId="1" fillId="0" borderId="1" xfId="0" applyFont="1" applyBorder="1"/>
    <xf numFmtId="0" fontId="3" fillId="0" borderId="2" xfId="0" applyFont="1" applyBorder="1"/>
    <xf numFmtId="0" fontId="1" fillId="0" borderId="1" xfId="0" applyFont="1" applyBorder="1" applyAlignment="1">
      <alignment horizontal="right" wrapText="1"/>
    </xf>
    <xf numFmtId="0" fontId="1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3" xfId="0" applyFont="1" applyBorder="1"/>
    <xf numFmtId="0" fontId="19" fillId="4" borderId="0" xfId="0" applyFont="1" applyFill="1" applyAlignment="1">
      <alignment horizontal="right"/>
    </xf>
    <xf numFmtId="0" fontId="20" fillId="0" borderId="0" xfId="0" applyFont="1" applyFill="1" applyBorder="1" applyAlignment="1">
      <alignment horizontal="left" vertical="center"/>
    </xf>
    <xf numFmtId="0" fontId="20" fillId="0" borderId="0" xfId="0" quotePrefix="1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0" fillId="0" borderId="0" xfId="0" quotePrefix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5" borderId="5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/>
    </xf>
    <xf numFmtId="0" fontId="20" fillId="0" borderId="6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left" vertical="center" wrapText="1"/>
    </xf>
    <xf numFmtId="0" fontId="22" fillId="0" borderId="6" xfId="0" applyFont="1" applyBorder="1" applyAlignment="1">
      <alignment horizontal="left" vertical="center" wrapText="1"/>
    </xf>
    <xf numFmtId="0" fontId="23" fillId="0" borderId="6" xfId="0" applyFont="1" applyBorder="1" applyAlignment="1">
      <alignment vertical="center" wrapText="1"/>
    </xf>
    <xf numFmtId="0" fontId="22" fillId="0" borderId="6" xfId="0" applyFont="1" applyBorder="1"/>
    <xf numFmtId="0" fontId="22" fillId="0" borderId="0" xfId="0" applyFont="1"/>
    <xf numFmtId="0" fontId="24" fillId="0" borderId="6" xfId="0" applyFont="1" applyBorder="1" applyAlignment="1">
      <alignment vertical="center" wrapText="1"/>
    </xf>
    <xf numFmtId="0" fontId="25" fillId="0" borderId="6" xfId="0" applyFont="1" applyBorder="1" applyAlignment="1">
      <alignment vertical="center" wrapText="1"/>
    </xf>
    <xf numFmtId="0" fontId="24" fillId="0" borderId="6" xfId="0" applyFont="1" applyBorder="1" applyAlignment="1">
      <alignment horizontal="center" vertical="center" wrapText="1"/>
    </xf>
    <xf numFmtId="0" fontId="25" fillId="0" borderId="6" xfId="0" applyFont="1" applyBorder="1"/>
    <xf numFmtId="0" fontId="25" fillId="0" borderId="0" xfId="0" applyFont="1"/>
    <xf numFmtId="0" fontId="23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5" fillId="0" borderId="6" xfId="0" applyFont="1" applyBorder="1" applyAlignment="1">
      <alignment vertical="center" wrapText="1"/>
    </xf>
    <xf numFmtId="0" fontId="26" fillId="3" borderId="6" xfId="0" applyFont="1" applyFill="1" applyBorder="1" applyAlignment="1">
      <alignment vertical="center" wrapText="1"/>
    </xf>
    <xf numFmtId="0" fontId="20" fillId="6" borderId="6" xfId="0" applyFont="1" applyFill="1" applyBorder="1" applyAlignment="1">
      <alignment horizontal="right" vertical="center" wrapText="1"/>
    </xf>
    <xf numFmtId="0" fontId="21" fillId="6" borderId="6" xfId="0" applyFont="1" applyFill="1" applyBorder="1"/>
    <xf numFmtId="0" fontId="21" fillId="6" borderId="0" xfId="0" applyFont="1" applyFill="1"/>
    <xf numFmtId="165" fontId="23" fillId="0" borderId="6" xfId="0" applyNumberFormat="1" applyFont="1" applyBorder="1" applyAlignment="1">
      <alignment horizontal="center" vertical="center" wrapText="1"/>
    </xf>
    <xf numFmtId="0" fontId="22" fillId="3" borderId="6" xfId="0" applyFont="1" applyFill="1" applyBorder="1" applyAlignment="1">
      <alignment vertical="center" wrapText="1"/>
    </xf>
    <xf numFmtId="0" fontId="27" fillId="0" borderId="6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22" fillId="0" borderId="6" xfId="0" applyFont="1" applyBorder="1" applyAlignment="1">
      <alignment horizontal="left" vertical="center" wrapText="1"/>
    </xf>
    <xf numFmtId="0" fontId="21" fillId="6" borderId="7" xfId="0" applyFont="1" applyFill="1" applyBorder="1" applyAlignment="1">
      <alignment horizontal="right"/>
    </xf>
    <xf numFmtId="0" fontId="21" fillId="6" borderId="7" xfId="0" applyFont="1" applyFill="1" applyBorder="1"/>
    <xf numFmtId="0" fontId="20" fillId="7" borderId="8" xfId="0" applyFont="1" applyFill="1" applyBorder="1" applyAlignment="1">
      <alignment horizontal="center" vertical="center" wrapText="1"/>
    </xf>
    <xf numFmtId="0" fontId="20" fillId="7" borderId="9" xfId="0" applyFont="1" applyFill="1" applyBorder="1" applyAlignment="1">
      <alignment horizontal="center" vertical="center" wrapText="1"/>
    </xf>
    <xf numFmtId="0" fontId="20" fillId="7" borderId="10" xfId="0" applyFont="1" applyFill="1" applyBorder="1" applyAlignment="1">
      <alignment horizontal="center" vertical="center" wrapText="1"/>
    </xf>
    <xf numFmtId="0" fontId="21" fillId="7" borderId="6" xfId="0" applyFont="1" applyFill="1" applyBorder="1"/>
    <xf numFmtId="0" fontId="21" fillId="7" borderId="0" xfId="0" applyFont="1" applyFill="1"/>
    <xf numFmtId="0" fontId="22" fillId="7" borderId="6" xfId="0" applyFont="1" applyFill="1" applyBorder="1"/>
    <xf numFmtId="0" fontId="22" fillId="7" borderId="0" xfId="0" applyFont="1" applyFill="1"/>
    <xf numFmtId="0" fontId="21" fillId="7" borderId="8" xfId="0" applyFont="1" applyFill="1" applyBorder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21" fillId="7" borderId="1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left" vertical="center"/>
    </xf>
    <xf numFmtId="0" fontId="28" fillId="0" borderId="0" xfId="0" quotePrefix="1" applyFont="1" applyFill="1" applyBorder="1" applyAlignment="1">
      <alignment horizontal="left" vertical="center"/>
    </xf>
    <xf numFmtId="0" fontId="28" fillId="0" borderId="0" xfId="0" applyFont="1" applyFill="1" applyBorder="1" applyAlignment="1">
      <alignment horizontal="center" vertical="center"/>
    </xf>
    <xf numFmtId="0" fontId="29" fillId="0" borderId="0" xfId="0" applyFont="1" applyFill="1" applyAlignment="1">
      <alignment horizontal="center"/>
    </xf>
    <xf numFmtId="0" fontId="29" fillId="0" borderId="0" xfId="0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20" fillId="0" borderId="0" xfId="0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left"/>
    </xf>
    <xf numFmtId="0" fontId="23" fillId="0" borderId="6" xfId="0" applyFont="1" applyFill="1" applyBorder="1" applyAlignment="1">
      <alignment vertical="center" wrapText="1"/>
    </xf>
    <xf numFmtId="0" fontId="23" fillId="0" borderId="6" xfId="0" applyFont="1" applyFill="1" applyBorder="1" applyAlignment="1">
      <alignment horizontal="right" vertical="center" wrapText="1"/>
    </xf>
    <xf numFmtId="0" fontId="22" fillId="0" borderId="0" xfId="0" applyFont="1" applyFill="1" applyAlignment="1">
      <alignment horizontal="right"/>
    </xf>
    <xf numFmtId="0" fontId="20" fillId="5" borderId="11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right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8" fillId="0" borderId="0" xfId="0" quotePrefix="1" applyFont="1" applyFill="1" applyBorder="1" applyAlignment="1">
      <alignment horizontal="left" vertical="center" wrapText="1"/>
    </xf>
    <xf numFmtId="0" fontId="21" fillId="5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left" vertical="center"/>
    </xf>
    <xf numFmtId="0" fontId="22" fillId="0" borderId="6" xfId="0" applyFont="1" applyFill="1" applyBorder="1" applyAlignment="1">
      <alignment horizontal="right" vertical="center"/>
    </xf>
    <xf numFmtId="0" fontId="22" fillId="0" borderId="0" xfId="0" applyFont="1" applyFill="1" applyAlignment="1">
      <alignment horizontal="left" vertical="center"/>
    </xf>
    <xf numFmtId="0" fontId="22" fillId="0" borderId="6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vertical="center"/>
    </xf>
    <xf numFmtId="0" fontId="22" fillId="0" borderId="7" xfId="0" applyFont="1" applyFill="1" applyBorder="1" applyAlignment="1">
      <alignment horizontal="left" vertical="center"/>
    </xf>
    <xf numFmtId="0" fontId="22" fillId="0" borderId="7" xfId="0" applyFont="1" applyFill="1" applyBorder="1" applyAlignment="1">
      <alignment horizontal="right" vertical="center"/>
    </xf>
    <xf numFmtId="0" fontId="22" fillId="0" borderId="12" xfId="0" applyFont="1" applyFill="1" applyBorder="1" applyAlignment="1">
      <alignment horizontal="left" vertical="center"/>
    </xf>
    <xf numFmtId="0" fontId="22" fillId="8" borderId="12" xfId="0" applyFont="1" applyFill="1" applyBorder="1" applyAlignment="1">
      <alignment horizontal="left" vertical="center"/>
    </xf>
    <xf numFmtId="0" fontId="22" fillId="0" borderId="12" xfId="0" applyFont="1" applyFill="1" applyBorder="1" applyAlignment="1">
      <alignment horizontal="right" vertical="center"/>
    </xf>
    <xf numFmtId="0" fontId="22" fillId="0" borderId="6" xfId="0" applyFont="1" applyFill="1" applyBorder="1" applyAlignment="1">
      <alignment horizontal="left" vertical="center"/>
    </xf>
    <xf numFmtId="0" fontId="22" fillId="8" borderId="6" xfId="0" applyFont="1" applyFill="1" applyBorder="1" applyAlignment="1">
      <alignment horizontal="left" vertical="center"/>
    </xf>
    <xf numFmtId="0" fontId="22" fillId="8" borderId="7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id.shp.ee/PEokfakB" TargetMode="External"/><Relationship Id="rId18" Type="http://schemas.openxmlformats.org/officeDocument/2006/relationships/hyperlink" Target="https://tk.tokopedia.com/ZSVbS1BX9/" TargetMode="External"/><Relationship Id="rId26" Type="http://schemas.openxmlformats.org/officeDocument/2006/relationships/hyperlink" Target="https://tk.tokopedia.com/ZSqBDTqD9/" TargetMode="External"/><Relationship Id="rId39" Type="http://schemas.openxmlformats.org/officeDocument/2006/relationships/hyperlink" Target="https://tk.tokopedia.com/ZSqBxbpLB/" TargetMode="External"/><Relationship Id="rId21" Type="http://schemas.openxmlformats.org/officeDocument/2006/relationships/hyperlink" Target="https://tk.tokopedia.com/ZSVbSBVDb/" TargetMode="External"/><Relationship Id="rId34" Type="http://schemas.openxmlformats.org/officeDocument/2006/relationships/hyperlink" Target="https://tk.tokopedia.com/ZSqBH5Tbv/" TargetMode="External"/><Relationship Id="rId42" Type="http://schemas.openxmlformats.org/officeDocument/2006/relationships/hyperlink" Target="https://id.shp.ee/daECNWWN" TargetMode="External"/><Relationship Id="rId47" Type="http://schemas.openxmlformats.org/officeDocument/2006/relationships/hyperlink" Target="https://tk.tokopedia.com/ZSVbPjmLu/" TargetMode="External"/><Relationship Id="rId50" Type="http://schemas.openxmlformats.org/officeDocument/2006/relationships/hyperlink" Target="https://id.shp.ee/NvbHowYy" TargetMode="External"/><Relationship Id="rId55" Type="http://schemas.openxmlformats.org/officeDocument/2006/relationships/hyperlink" Target="https://tk.tokopedia.com/ZSVb2QfdR/" TargetMode="External"/><Relationship Id="rId7" Type="http://schemas.openxmlformats.org/officeDocument/2006/relationships/hyperlink" Target="https://tk.tokopedia.com/ZSVb6MUCw/" TargetMode="External"/><Relationship Id="rId2" Type="http://schemas.openxmlformats.org/officeDocument/2006/relationships/hyperlink" Target="https://tk.tokopedia.com/ZSVb2QfdR/" TargetMode="External"/><Relationship Id="rId16" Type="http://schemas.openxmlformats.org/officeDocument/2006/relationships/hyperlink" Target="https://tk.tokopedia.com/ZSVbk3x7t/" TargetMode="External"/><Relationship Id="rId29" Type="http://schemas.openxmlformats.org/officeDocument/2006/relationships/hyperlink" Target="https://tk.tokopedia.com/ZSqByGset/" TargetMode="External"/><Relationship Id="rId11" Type="http://schemas.openxmlformats.org/officeDocument/2006/relationships/hyperlink" Target="https://id.shp.ee/5c3rm6AR" TargetMode="External"/><Relationship Id="rId24" Type="http://schemas.openxmlformats.org/officeDocument/2006/relationships/hyperlink" Target="https://tk.tokopedia.com/ZSVbAyXJn/" TargetMode="External"/><Relationship Id="rId32" Type="http://schemas.openxmlformats.org/officeDocument/2006/relationships/hyperlink" Target="https://tk.tokopedia.com/ZSqBH5Tbv/" TargetMode="External"/><Relationship Id="rId37" Type="http://schemas.openxmlformats.org/officeDocument/2006/relationships/hyperlink" Target="https://tk.tokopedia.com/ZSqB94T2D/" TargetMode="External"/><Relationship Id="rId40" Type="http://schemas.openxmlformats.org/officeDocument/2006/relationships/hyperlink" Target="https://tk.tokopedia.com/ZSqBBqJXt/" TargetMode="External"/><Relationship Id="rId45" Type="http://schemas.openxmlformats.org/officeDocument/2006/relationships/hyperlink" Target="https://tk.tokopedia.com/ZSqBSFd5t/" TargetMode="External"/><Relationship Id="rId53" Type="http://schemas.openxmlformats.org/officeDocument/2006/relationships/hyperlink" Target="https://tk.tokopedia.com/ZSVb5EXHh/" TargetMode="External"/><Relationship Id="rId5" Type="http://schemas.openxmlformats.org/officeDocument/2006/relationships/hyperlink" Target="https://tk.tokopedia.com/ZSVb6dr3b/" TargetMode="External"/><Relationship Id="rId10" Type="http://schemas.openxmlformats.org/officeDocument/2006/relationships/hyperlink" Target="https://tk.tokopedia.com/ZSVbYWxWc/" TargetMode="External"/><Relationship Id="rId19" Type="http://schemas.openxmlformats.org/officeDocument/2006/relationships/hyperlink" Target="https://tk.tokopedia.com/ZSVb2QfdR/" TargetMode="External"/><Relationship Id="rId31" Type="http://schemas.openxmlformats.org/officeDocument/2006/relationships/hyperlink" Target="https://tk.tokopedia.com/ZSqBQCE5T/" TargetMode="External"/><Relationship Id="rId44" Type="http://schemas.openxmlformats.org/officeDocument/2006/relationships/hyperlink" Target="https://tk.tokopedia.com/ZSVbfVmDy/" TargetMode="External"/><Relationship Id="rId52" Type="http://schemas.openxmlformats.org/officeDocument/2006/relationships/hyperlink" Target="https://tk.tokopedia.com/ZSVb5Ka3K/" TargetMode="External"/><Relationship Id="rId4" Type="http://schemas.openxmlformats.org/officeDocument/2006/relationships/hyperlink" Target="https://tk.tokopedia.com/ZSVbjwNm2/" TargetMode="External"/><Relationship Id="rId9" Type="http://schemas.openxmlformats.org/officeDocument/2006/relationships/hyperlink" Target="https://tk.tokopedia.com/ZSVbM6QLL/" TargetMode="External"/><Relationship Id="rId14" Type="http://schemas.openxmlformats.org/officeDocument/2006/relationships/hyperlink" Target="https://tk.tokopedia.com/ZSVbh8CCg/" TargetMode="External"/><Relationship Id="rId22" Type="http://schemas.openxmlformats.org/officeDocument/2006/relationships/hyperlink" Target="https://tk.tokopedia.com/ZSVbSvo3G/" TargetMode="External"/><Relationship Id="rId27" Type="http://schemas.openxmlformats.org/officeDocument/2006/relationships/hyperlink" Target="https://tk.tokopedia.com/ZSqByQLeF/" TargetMode="External"/><Relationship Id="rId30" Type="http://schemas.openxmlformats.org/officeDocument/2006/relationships/hyperlink" Target="https://tk.tokopedia.com/ZSqBxKWQg/" TargetMode="External"/><Relationship Id="rId35" Type="http://schemas.openxmlformats.org/officeDocument/2006/relationships/hyperlink" Target="https://tk.tokopedia.com/ZSqBup78R/" TargetMode="External"/><Relationship Id="rId43" Type="http://schemas.openxmlformats.org/officeDocument/2006/relationships/hyperlink" Target="https://id.shp.ee/daECNWWN" TargetMode="External"/><Relationship Id="rId48" Type="http://schemas.openxmlformats.org/officeDocument/2006/relationships/hyperlink" Target="https://tk.tokopedia.com/ZSVbPtEgs/" TargetMode="External"/><Relationship Id="rId8" Type="http://schemas.openxmlformats.org/officeDocument/2006/relationships/hyperlink" Target="https://tk.tokopedia.com/ZSqBhseYh/" TargetMode="External"/><Relationship Id="rId51" Type="http://schemas.openxmlformats.org/officeDocument/2006/relationships/hyperlink" Target="https://tk.tokopedia.com/ZSVb5Gmxb/" TargetMode="External"/><Relationship Id="rId3" Type="http://schemas.openxmlformats.org/officeDocument/2006/relationships/hyperlink" Target="https://tk.tokopedia.com/ZSVbjxVHo/" TargetMode="External"/><Relationship Id="rId12" Type="http://schemas.openxmlformats.org/officeDocument/2006/relationships/hyperlink" Target="https://id.shp.ee/PEokfakB" TargetMode="External"/><Relationship Id="rId17" Type="http://schemas.openxmlformats.org/officeDocument/2006/relationships/hyperlink" Target="https://tk.tokopedia.com/ZSVbBf5Ep/" TargetMode="External"/><Relationship Id="rId25" Type="http://schemas.openxmlformats.org/officeDocument/2006/relationships/hyperlink" Target="https://tk.tokopedia.com/ZSVbAkNmq/" TargetMode="External"/><Relationship Id="rId33" Type="http://schemas.openxmlformats.org/officeDocument/2006/relationships/hyperlink" Target="https://tk.tokopedia.com/ZSqBH5Tbv/" TargetMode="External"/><Relationship Id="rId38" Type="http://schemas.openxmlformats.org/officeDocument/2006/relationships/hyperlink" Target="https://tk.tokopedia.com/ZSqBxbpLB/" TargetMode="External"/><Relationship Id="rId46" Type="http://schemas.openxmlformats.org/officeDocument/2006/relationships/hyperlink" Target="https://tk.tokopedia.com/ZSVbP17am/" TargetMode="External"/><Relationship Id="rId20" Type="http://schemas.openxmlformats.org/officeDocument/2006/relationships/hyperlink" Target="https://tk.tokopedia.com/ZSVbSPm2C/" TargetMode="External"/><Relationship Id="rId41" Type="http://schemas.openxmlformats.org/officeDocument/2006/relationships/hyperlink" Target="https://id.shp.ee/eG4JbmqC" TargetMode="External"/><Relationship Id="rId54" Type="http://schemas.openxmlformats.org/officeDocument/2006/relationships/hyperlink" Target="https://tk.tokopedia.com/ZSVbYWxWc/" TargetMode="External"/><Relationship Id="rId1" Type="http://schemas.openxmlformats.org/officeDocument/2006/relationships/hyperlink" Target="https://tk.tokopedia.com/ZSVbYWxWc/" TargetMode="External"/><Relationship Id="rId6" Type="http://schemas.openxmlformats.org/officeDocument/2006/relationships/hyperlink" Target="https://tk.tokopedia.com/ZSVbjn9qq/" TargetMode="External"/><Relationship Id="rId15" Type="http://schemas.openxmlformats.org/officeDocument/2006/relationships/hyperlink" Target="https://id.shp.ee/CJXtp5CR" TargetMode="External"/><Relationship Id="rId23" Type="http://schemas.openxmlformats.org/officeDocument/2006/relationships/hyperlink" Target="https://tk.tokopedia.com/ZSVbSpux6/" TargetMode="External"/><Relationship Id="rId28" Type="http://schemas.openxmlformats.org/officeDocument/2006/relationships/hyperlink" Target="https://tk.tokopedia.com/ZSqByy44J/" TargetMode="External"/><Relationship Id="rId36" Type="http://schemas.openxmlformats.org/officeDocument/2006/relationships/hyperlink" Target="https://tk.tokopedia.com/ZSqB9PkDW/" TargetMode="External"/><Relationship Id="rId49" Type="http://schemas.openxmlformats.org/officeDocument/2006/relationships/hyperlink" Target="https://tk.tokopedia.com/ZSVb5Frx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979F7-5887-42F9-8805-61EE8C2164BD}">
  <sheetPr>
    <outlinePr summaryBelow="0" summaryRight="0"/>
  </sheetPr>
  <dimension ref="A1:F20"/>
  <sheetViews>
    <sheetView view="pageBreakPreview" zoomScaleNormal="100" zoomScaleSheetLayoutView="100" workbookViewId="0">
      <pane xSplit="3" ySplit="7" topLeftCell="D8" activePane="bottomRight" state="frozen"/>
      <selection pane="topRight" activeCell="E1" sqref="E1"/>
      <selection pane="bottomLeft" activeCell="A8" sqref="A8"/>
      <selection pane="bottomRight" activeCell="H13" sqref="H13"/>
    </sheetView>
  </sheetViews>
  <sheetFormatPr defaultColWidth="12.5703125" defaultRowHeight="12.75"/>
  <cols>
    <col min="1" max="1" width="15" style="74" customWidth="1"/>
    <col min="2" max="2" width="29.42578125" style="74" customWidth="1"/>
    <col min="3" max="5" width="12.5703125" style="74"/>
    <col min="6" max="6" width="15.140625" style="74" customWidth="1"/>
    <col min="7" max="16384" width="12.5703125" style="74"/>
  </cols>
  <sheetData>
    <row r="1" spans="1:6" s="92" customFormat="1" ht="15">
      <c r="A1" s="88" t="s">
        <v>191</v>
      </c>
      <c r="B1" s="103" t="s">
        <v>192</v>
      </c>
      <c r="C1" s="103"/>
      <c r="D1" s="103"/>
      <c r="E1" s="103"/>
      <c r="F1" s="103"/>
    </row>
    <row r="2" spans="1:6" s="92" customFormat="1" ht="15">
      <c r="A2" s="88"/>
      <c r="B2" s="103"/>
      <c r="C2" s="103"/>
      <c r="D2" s="103"/>
      <c r="E2" s="103"/>
      <c r="F2" s="103"/>
    </row>
    <row r="3" spans="1:6" s="92" customFormat="1" ht="15">
      <c r="A3" s="88" t="s">
        <v>193</v>
      </c>
      <c r="B3" s="89" t="s">
        <v>194</v>
      </c>
      <c r="C3" s="88"/>
      <c r="D3" s="88"/>
      <c r="E3" s="88"/>
      <c r="F3" s="88"/>
    </row>
    <row r="4" spans="1:6" s="92" customFormat="1" ht="15">
      <c r="A4" s="88" t="s">
        <v>195</v>
      </c>
      <c r="B4" s="89" t="s">
        <v>196</v>
      </c>
      <c r="C4" s="88"/>
      <c r="D4" s="88"/>
      <c r="E4" s="88"/>
      <c r="F4" s="88"/>
    </row>
    <row r="5" spans="1:6" s="93" customFormat="1">
      <c r="A5" s="43"/>
      <c r="B5" s="44"/>
      <c r="C5" s="43"/>
      <c r="D5" s="43"/>
      <c r="E5" s="43"/>
      <c r="F5" s="43"/>
    </row>
    <row r="6" spans="1:6" s="93" customFormat="1">
      <c r="A6" s="94"/>
      <c r="B6" s="94"/>
      <c r="C6" s="94"/>
      <c r="D6" s="94"/>
      <c r="E6" s="94"/>
      <c r="F6" s="94"/>
    </row>
    <row r="7" spans="1:6" s="104" customFormat="1" ht="30.75" customHeight="1">
      <c r="A7" s="99" t="s">
        <v>4</v>
      </c>
      <c r="B7" s="99" t="s">
        <v>207</v>
      </c>
      <c r="C7" s="99" t="s">
        <v>7</v>
      </c>
      <c r="D7" s="99" t="s">
        <v>8</v>
      </c>
      <c r="E7" s="99" t="s">
        <v>9</v>
      </c>
      <c r="F7" s="99" t="s">
        <v>185</v>
      </c>
    </row>
    <row r="8" spans="1:6" s="105" customFormat="1" ht="6.75" customHeight="1">
      <c r="A8" s="100"/>
      <c r="B8" s="100"/>
      <c r="C8" s="100"/>
      <c r="D8" s="100"/>
      <c r="E8" s="100"/>
      <c r="F8" s="101"/>
    </row>
    <row r="9" spans="1:6" s="107" customFormat="1" ht="19.5" customHeight="1">
      <c r="A9" s="102">
        <v>1</v>
      </c>
      <c r="B9" s="96" t="s">
        <v>202</v>
      </c>
      <c r="C9" s="96">
        <v>1</v>
      </c>
      <c r="D9" s="96" t="s">
        <v>208</v>
      </c>
      <c r="E9" s="97">
        <f>Rincian!$H$19</f>
        <v>0</v>
      </c>
      <c r="F9" s="106">
        <f>C9*E9</f>
        <v>0</v>
      </c>
    </row>
    <row r="10" spans="1:6" s="107" customFormat="1" ht="19.5" customHeight="1">
      <c r="A10" s="102">
        <v>2</v>
      </c>
      <c r="B10" s="96" t="s">
        <v>203</v>
      </c>
      <c r="C10" s="96">
        <v>1</v>
      </c>
      <c r="D10" s="96" t="s">
        <v>208</v>
      </c>
      <c r="E10" s="97">
        <f>Rincian!$H$43</f>
        <v>0</v>
      </c>
      <c r="F10" s="106">
        <f t="shared" ref="F10:F12" si="0">C10*E10</f>
        <v>0</v>
      </c>
    </row>
    <row r="11" spans="1:6" s="107" customFormat="1" ht="19.5" customHeight="1">
      <c r="A11" s="102">
        <v>3</v>
      </c>
      <c r="B11" s="96" t="s">
        <v>206</v>
      </c>
      <c r="C11" s="96">
        <v>1</v>
      </c>
      <c r="D11" s="96" t="s">
        <v>208</v>
      </c>
      <c r="E11" s="97">
        <f>Rincian!$H$84</f>
        <v>0</v>
      </c>
      <c r="F11" s="106">
        <f t="shared" si="0"/>
        <v>0</v>
      </c>
    </row>
    <row r="12" spans="1:6" s="107" customFormat="1" ht="19.5" customHeight="1">
      <c r="A12" s="108">
        <v>4</v>
      </c>
      <c r="B12" s="109" t="s">
        <v>204</v>
      </c>
      <c r="C12" s="96">
        <v>1</v>
      </c>
      <c r="D12" s="96" t="s">
        <v>208</v>
      </c>
      <c r="E12" s="106">
        <f>Rincian!$H$89</f>
        <v>0</v>
      </c>
      <c r="F12" s="106">
        <f t="shared" si="0"/>
        <v>0</v>
      </c>
    </row>
    <row r="13" spans="1:6" s="107" customFormat="1" ht="19.5" customHeight="1">
      <c r="A13" s="110"/>
      <c r="B13" s="110"/>
      <c r="C13" s="110"/>
      <c r="D13" s="110"/>
      <c r="E13" s="110"/>
      <c r="F13" s="111"/>
    </row>
    <row r="14" spans="1:6" s="107" customFormat="1" ht="19.5" customHeight="1">
      <c r="A14" s="112" t="s">
        <v>201</v>
      </c>
      <c r="B14" s="113"/>
      <c r="C14" s="113"/>
      <c r="D14" s="113"/>
      <c r="E14" s="113"/>
      <c r="F14" s="114">
        <f>SUM(F8:F13)</f>
        <v>0</v>
      </c>
    </row>
    <row r="15" spans="1:6" s="107" customFormat="1" ht="19.5" customHeight="1">
      <c r="A15" s="115" t="s">
        <v>209</v>
      </c>
      <c r="B15" s="116"/>
      <c r="C15" s="116"/>
      <c r="D15" s="116"/>
      <c r="E15" s="116"/>
      <c r="F15" s="106"/>
    </row>
    <row r="16" spans="1:6" s="107" customFormat="1" ht="19.5" customHeight="1">
      <c r="A16" s="110" t="s">
        <v>10</v>
      </c>
      <c r="B16" s="117"/>
      <c r="C16" s="117"/>
      <c r="D16" s="117"/>
      <c r="E16" s="117"/>
      <c r="F16" s="111">
        <f>SUM(F14:F15)</f>
        <v>0</v>
      </c>
    </row>
    <row r="17" spans="6:6" s="95" customFormat="1">
      <c r="F17" s="98"/>
    </row>
    <row r="18" spans="6:6" s="95" customFormat="1"/>
    <row r="19" spans="6:6" s="95" customFormat="1"/>
    <row r="20" spans="6:6" s="95" customFormat="1"/>
  </sheetData>
  <mergeCells count="1">
    <mergeCell ref="B1:F2"/>
  </mergeCells>
  <pageMargins left="0.31496062992125984" right="0.31496062992125984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89"/>
  <sheetViews>
    <sheetView tabSelected="1" view="pageBreakPreview" zoomScaleNormal="100" zoomScaleSheetLayoutView="100" workbookViewId="0">
      <pane xSplit="4" ySplit="6" topLeftCell="E7" activePane="bottomRight" state="frozen"/>
      <selection pane="topRight" activeCell="E1" sqref="E1"/>
      <selection pane="bottomLeft" activeCell="A8" sqref="A8"/>
      <selection pane="bottomRight" activeCell="M13" sqref="M13"/>
    </sheetView>
  </sheetViews>
  <sheetFormatPr defaultColWidth="12.5703125" defaultRowHeight="12.75"/>
  <cols>
    <col min="1" max="1" width="15" style="56" customWidth="1"/>
    <col min="2" max="2" width="20.28515625" style="56" customWidth="1"/>
    <col min="3" max="5" width="12.5703125" style="56"/>
    <col min="6" max="6" width="50.5703125" style="56" customWidth="1"/>
    <col min="7" max="7" width="12.5703125" style="56"/>
    <col min="8" max="8" width="15.140625" style="56" customWidth="1"/>
    <col min="9" max="16384" width="12.5703125" style="56"/>
  </cols>
  <sheetData>
    <row r="1" spans="1:8" s="91" customFormat="1" ht="15">
      <c r="A1" s="88" t="s">
        <v>191</v>
      </c>
      <c r="B1" s="89" t="s">
        <v>192</v>
      </c>
      <c r="C1" s="90"/>
      <c r="D1" s="90"/>
      <c r="E1" s="90"/>
      <c r="F1" s="90"/>
      <c r="G1" s="90"/>
      <c r="H1" s="90"/>
    </row>
    <row r="2" spans="1:8" s="91" customFormat="1" ht="15">
      <c r="A2" s="88" t="s">
        <v>193</v>
      </c>
      <c r="B2" s="89" t="s">
        <v>194</v>
      </c>
      <c r="C2" s="90"/>
      <c r="D2" s="90"/>
      <c r="E2" s="90"/>
      <c r="F2" s="90"/>
      <c r="G2" s="90"/>
      <c r="H2" s="90"/>
    </row>
    <row r="3" spans="1:8" s="91" customFormat="1" ht="15">
      <c r="A3" s="88" t="s">
        <v>195</v>
      </c>
      <c r="B3" s="89" t="s">
        <v>196</v>
      </c>
      <c r="C3" s="90"/>
      <c r="D3" s="90"/>
      <c r="E3" s="90"/>
      <c r="F3" s="90"/>
      <c r="G3" s="90"/>
      <c r="H3" s="90"/>
    </row>
    <row r="4" spans="1:8" s="46" customFormat="1">
      <c r="A4" s="45"/>
      <c r="B4" s="47"/>
      <c r="C4" s="45"/>
      <c r="D4" s="45"/>
      <c r="E4" s="45"/>
      <c r="F4" s="45"/>
      <c r="G4" s="45"/>
      <c r="H4" s="45"/>
    </row>
    <row r="5" spans="1:8" s="46" customFormat="1">
      <c r="A5" s="48"/>
      <c r="B5" s="48"/>
      <c r="C5" s="48"/>
      <c r="D5" s="48"/>
      <c r="E5" s="48"/>
      <c r="F5" s="48"/>
      <c r="G5" s="48"/>
      <c r="H5" s="48"/>
    </row>
    <row r="6" spans="1:8" s="50" customFormat="1" ht="30.75" customHeight="1">
      <c r="A6" s="49" t="s">
        <v>4</v>
      </c>
      <c r="B6" s="49" t="s">
        <v>5</v>
      </c>
      <c r="C6" s="49" t="s">
        <v>6</v>
      </c>
      <c r="D6" s="49" t="s">
        <v>7</v>
      </c>
      <c r="E6" s="49" t="s">
        <v>8</v>
      </c>
      <c r="F6" s="49" t="s">
        <v>190</v>
      </c>
      <c r="G6" s="49" t="s">
        <v>9</v>
      </c>
      <c r="H6" s="49" t="s">
        <v>185</v>
      </c>
    </row>
    <row r="7" spans="1:8" s="46" customFormat="1" ht="6.75" customHeight="1">
      <c r="A7" s="51"/>
      <c r="B7" s="51"/>
      <c r="C7" s="51"/>
      <c r="D7" s="51"/>
      <c r="E7" s="51"/>
      <c r="F7" s="51"/>
      <c r="G7" s="51"/>
      <c r="H7" s="51"/>
    </row>
    <row r="8" spans="1:8">
      <c r="A8" s="52" t="s">
        <v>197</v>
      </c>
      <c r="B8" s="53"/>
      <c r="C8" s="53"/>
      <c r="D8" s="53"/>
      <c r="E8" s="53"/>
      <c r="F8" s="54"/>
      <c r="G8" s="55"/>
      <c r="H8" s="55"/>
    </row>
    <row r="9" spans="1:8" s="61" customFormat="1">
      <c r="A9" s="57" t="s">
        <v>1</v>
      </c>
      <c r="B9" s="58"/>
      <c r="C9" s="58"/>
      <c r="D9" s="58"/>
      <c r="E9" s="58"/>
      <c r="F9" s="59"/>
      <c r="G9" s="60"/>
      <c r="H9" s="60"/>
    </row>
    <row r="10" spans="1:8" ht="25.5">
      <c r="A10" s="62">
        <v>1</v>
      </c>
      <c r="B10" s="54" t="s">
        <v>13</v>
      </c>
      <c r="C10" s="62" t="s">
        <v>14</v>
      </c>
      <c r="D10" s="62">
        <v>10</v>
      </c>
      <c r="E10" s="62" t="s">
        <v>15</v>
      </c>
      <c r="F10" s="54" t="s">
        <v>16</v>
      </c>
      <c r="G10" s="55"/>
      <c r="H10" s="55">
        <f>G10*D10</f>
        <v>0</v>
      </c>
    </row>
    <row r="11" spans="1:8" s="82" customFormat="1">
      <c r="A11" s="78" t="s">
        <v>201</v>
      </c>
      <c r="B11" s="79"/>
      <c r="C11" s="79"/>
      <c r="D11" s="79"/>
      <c r="E11" s="79"/>
      <c r="F11" s="79"/>
      <c r="G11" s="80"/>
      <c r="H11" s="81">
        <f>H10</f>
        <v>0</v>
      </c>
    </row>
    <row r="12" spans="1:8" s="61" customFormat="1">
      <c r="A12" s="57" t="s">
        <v>19</v>
      </c>
      <c r="B12" s="58"/>
      <c r="C12" s="58"/>
      <c r="D12" s="58"/>
      <c r="E12" s="58"/>
      <c r="F12" s="64"/>
      <c r="G12" s="60"/>
      <c r="H12" s="60">
        <f t="shared" ref="H12:H78" si="0">G12*D12</f>
        <v>0</v>
      </c>
    </row>
    <row r="13" spans="1:8" ht="51">
      <c r="A13" s="62">
        <v>1</v>
      </c>
      <c r="B13" s="54" t="s">
        <v>20</v>
      </c>
      <c r="C13" s="62" t="s">
        <v>21</v>
      </c>
      <c r="D13" s="62">
        <v>5</v>
      </c>
      <c r="E13" s="62" t="s">
        <v>15</v>
      </c>
      <c r="F13" s="54" t="s">
        <v>22</v>
      </c>
      <c r="G13" s="55"/>
      <c r="H13" s="55">
        <f t="shared" si="0"/>
        <v>0</v>
      </c>
    </row>
    <row r="14" spans="1:8">
      <c r="A14" s="62">
        <v>2</v>
      </c>
      <c r="B14" s="54" t="s">
        <v>24</v>
      </c>
      <c r="C14" s="63" t="s">
        <v>14</v>
      </c>
      <c r="D14" s="62">
        <v>5</v>
      </c>
      <c r="E14" s="62" t="s">
        <v>15</v>
      </c>
      <c r="F14" s="65" t="s">
        <v>25</v>
      </c>
      <c r="G14" s="55"/>
      <c r="H14" s="55">
        <f t="shared" si="0"/>
        <v>0</v>
      </c>
    </row>
    <row r="15" spans="1:8" ht="25.5">
      <c r="A15" s="62">
        <v>3</v>
      </c>
      <c r="B15" s="54" t="s">
        <v>28</v>
      </c>
      <c r="C15" s="62" t="s">
        <v>14</v>
      </c>
      <c r="D15" s="62">
        <v>5</v>
      </c>
      <c r="E15" s="62" t="s">
        <v>29</v>
      </c>
      <c r="F15" s="54" t="s">
        <v>33</v>
      </c>
      <c r="G15" s="55"/>
      <c r="H15" s="55">
        <f t="shared" si="0"/>
        <v>0</v>
      </c>
    </row>
    <row r="16" spans="1:8">
      <c r="A16" s="62">
        <v>4</v>
      </c>
      <c r="B16" s="54" t="s">
        <v>34</v>
      </c>
      <c r="C16" s="62" t="s">
        <v>14</v>
      </c>
      <c r="D16" s="62">
        <v>5</v>
      </c>
      <c r="E16" s="62" t="s">
        <v>15</v>
      </c>
      <c r="F16" s="54" t="s">
        <v>35</v>
      </c>
      <c r="G16" s="55"/>
      <c r="H16" s="55">
        <f t="shared" si="0"/>
        <v>0</v>
      </c>
    </row>
    <row r="17" spans="1:8">
      <c r="A17" s="62">
        <v>5</v>
      </c>
      <c r="B17" s="54" t="s">
        <v>36</v>
      </c>
      <c r="C17" s="62" t="s">
        <v>14</v>
      </c>
      <c r="D17" s="62">
        <v>5</v>
      </c>
      <c r="E17" s="62" t="s">
        <v>15</v>
      </c>
      <c r="F17" s="65" t="s">
        <v>38</v>
      </c>
      <c r="G17" s="55"/>
      <c r="H17" s="55">
        <f t="shared" si="0"/>
        <v>0</v>
      </c>
    </row>
    <row r="18" spans="1:8" s="82" customFormat="1">
      <c r="A18" s="78" t="s">
        <v>201</v>
      </c>
      <c r="B18" s="79"/>
      <c r="C18" s="79"/>
      <c r="D18" s="79"/>
      <c r="E18" s="79"/>
      <c r="F18" s="79"/>
      <c r="G18" s="80"/>
      <c r="H18" s="81">
        <f>SUM(H13:H17)</f>
        <v>0</v>
      </c>
    </row>
    <row r="19" spans="1:8" s="68" customFormat="1">
      <c r="A19" s="66" t="s">
        <v>202</v>
      </c>
      <c r="B19" s="66"/>
      <c r="C19" s="66"/>
      <c r="D19" s="66"/>
      <c r="E19" s="66"/>
      <c r="F19" s="66"/>
      <c r="G19" s="66"/>
      <c r="H19" s="67">
        <f>H11+H18</f>
        <v>0</v>
      </c>
    </row>
    <row r="20" spans="1:8">
      <c r="A20" s="52" t="s">
        <v>198</v>
      </c>
      <c r="B20" s="53"/>
      <c r="C20" s="53"/>
      <c r="D20" s="53"/>
      <c r="E20" s="53"/>
      <c r="F20" s="54"/>
      <c r="G20" s="55"/>
      <c r="H20" s="55"/>
    </row>
    <row r="21" spans="1:8" s="61" customFormat="1">
      <c r="A21" s="57" t="s">
        <v>27</v>
      </c>
      <c r="B21" s="58"/>
      <c r="C21" s="58"/>
      <c r="D21" s="58"/>
      <c r="E21" s="58"/>
      <c r="F21" s="64"/>
      <c r="G21" s="60"/>
      <c r="H21" s="60"/>
    </row>
    <row r="22" spans="1:8" ht="25.5">
      <c r="A22" s="62">
        <v>1</v>
      </c>
      <c r="B22" s="54" t="s">
        <v>31</v>
      </c>
      <c r="C22" s="62" t="s">
        <v>14</v>
      </c>
      <c r="D22" s="62">
        <v>5</v>
      </c>
      <c r="E22" s="69" t="s">
        <v>32</v>
      </c>
      <c r="F22" s="65" t="s">
        <v>37</v>
      </c>
      <c r="G22" s="55"/>
      <c r="H22" s="55">
        <f t="shared" si="0"/>
        <v>0</v>
      </c>
    </row>
    <row r="23" spans="1:8" ht="25.5">
      <c r="A23" s="62">
        <v>2</v>
      </c>
      <c r="B23" s="54" t="s">
        <v>40</v>
      </c>
      <c r="C23" s="62" t="s">
        <v>14</v>
      </c>
      <c r="D23" s="62">
        <v>5</v>
      </c>
      <c r="E23" s="69" t="s">
        <v>32</v>
      </c>
      <c r="F23" s="65" t="s">
        <v>41</v>
      </c>
      <c r="G23" s="55"/>
      <c r="H23" s="55">
        <f t="shared" si="0"/>
        <v>0</v>
      </c>
    </row>
    <row r="24" spans="1:8" ht="25.5">
      <c r="A24" s="62">
        <v>3</v>
      </c>
      <c r="B24" s="54" t="s">
        <v>43</v>
      </c>
      <c r="C24" s="62" t="s">
        <v>14</v>
      </c>
      <c r="D24" s="62">
        <v>5</v>
      </c>
      <c r="E24" s="69" t="s">
        <v>32</v>
      </c>
      <c r="F24" s="65" t="s">
        <v>44</v>
      </c>
      <c r="G24" s="55"/>
      <c r="H24" s="55">
        <f t="shared" si="0"/>
        <v>0</v>
      </c>
    </row>
    <row r="25" spans="1:8" ht="25.5">
      <c r="A25" s="62">
        <v>4</v>
      </c>
      <c r="B25" s="54" t="s">
        <v>46</v>
      </c>
      <c r="C25" s="62" t="s">
        <v>14</v>
      </c>
      <c r="D25" s="62">
        <v>50</v>
      </c>
      <c r="E25" s="69" t="s">
        <v>32</v>
      </c>
      <c r="F25" s="65" t="s">
        <v>47</v>
      </c>
      <c r="G25" s="55"/>
      <c r="H25" s="55">
        <f t="shared" si="0"/>
        <v>0</v>
      </c>
    </row>
    <row r="26" spans="1:8" ht="25.5">
      <c r="A26" s="62">
        <v>5</v>
      </c>
      <c r="B26" s="54" t="s">
        <v>49</v>
      </c>
      <c r="C26" s="62" t="s">
        <v>14</v>
      </c>
      <c r="D26" s="62">
        <v>50</v>
      </c>
      <c r="E26" s="69" t="s">
        <v>15</v>
      </c>
      <c r="F26" s="65" t="s">
        <v>50</v>
      </c>
      <c r="G26" s="55"/>
      <c r="H26" s="55">
        <f t="shared" si="0"/>
        <v>0</v>
      </c>
    </row>
    <row r="27" spans="1:8" ht="25.5">
      <c r="A27" s="62">
        <v>6</v>
      </c>
      <c r="B27" s="54" t="s">
        <v>52</v>
      </c>
      <c r="C27" s="62" t="s">
        <v>14</v>
      </c>
      <c r="D27" s="62">
        <v>10</v>
      </c>
      <c r="E27" s="69" t="s">
        <v>15</v>
      </c>
      <c r="F27" s="70" t="s">
        <v>53</v>
      </c>
      <c r="G27" s="55"/>
      <c r="H27" s="55">
        <f t="shared" si="0"/>
        <v>0</v>
      </c>
    </row>
    <row r="28" spans="1:8">
      <c r="A28" s="62">
        <v>7</v>
      </c>
      <c r="B28" s="54" t="s">
        <v>55</v>
      </c>
      <c r="C28" s="62" t="s">
        <v>14</v>
      </c>
      <c r="D28" s="62">
        <v>10</v>
      </c>
      <c r="E28" s="69" t="s">
        <v>15</v>
      </c>
      <c r="F28" s="54" t="s">
        <v>56</v>
      </c>
      <c r="G28" s="55"/>
      <c r="H28" s="55">
        <f t="shared" si="0"/>
        <v>0</v>
      </c>
    </row>
    <row r="29" spans="1:8" ht="25.5">
      <c r="A29" s="62">
        <v>8</v>
      </c>
      <c r="B29" s="54" t="s">
        <v>13</v>
      </c>
      <c r="C29" s="62" t="s">
        <v>14</v>
      </c>
      <c r="D29" s="62">
        <v>10</v>
      </c>
      <c r="E29" s="69" t="s">
        <v>15</v>
      </c>
      <c r="F29" s="54" t="s">
        <v>16</v>
      </c>
      <c r="G29" s="55"/>
      <c r="H29" s="55">
        <f t="shared" si="0"/>
        <v>0</v>
      </c>
    </row>
    <row r="30" spans="1:8" ht="25.5">
      <c r="A30" s="62">
        <v>9</v>
      </c>
      <c r="B30" s="54" t="s">
        <v>58</v>
      </c>
      <c r="C30" s="62" t="s">
        <v>59</v>
      </c>
      <c r="D30" s="62">
        <v>5</v>
      </c>
      <c r="E30" s="69" t="s">
        <v>15</v>
      </c>
      <c r="F30" s="54" t="s">
        <v>60</v>
      </c>
      <c r="G30" s="55"/>
      <c r="H30" s="55">
        <f t="shared" si="0"/>
        <v>0</v>
      </c>
    </row>
    <row r="31" spans="1:8" ht="25.5">
      <c r="A31" s="62">
        <v>10</v>
      </c>
      <c r="B31" s="54" t="s">
        <v>62</v>
      </c>
      <c r="C31" s="62" t="s">
        <v>59</v>
      </c>
      <c r="D31" s="62">
        <v>1</v>
      </c>
      <c r="E31" s="69" t="s">
        <v>32</v>
      </c>
      <c r="F31" s="54" t="s">
        <v>63</v>
      </c>
      <c r="G31" s="55"/>
      <c r="H31" s="55">
        <f t="shared" si="0"/>
        <v>0</v>
      </c>
    </row>
    <row r="32" spans="1:8" ht="25.5">
      <c r="A32" s="62">
        <v>11</v>
      </c>
      <c r="B32" s="54" t="s">
        <v>65</v>
      </c>
      <c r="C32" s="62" t="s">
        <v>59</v>
      </c>
      <c r="D32" s="62">
        <v>1</v>
      </c>
      <c r="E32" s="69" t="s">
        <v>32</v>
      </c>
      <c r="F32" s="54" t="s">
        <v>63</v>
      </c>
      <c r="G32" s="55"/>
      <c r="H32" s="55">
        <f t="shared" si="0"/>
        <v>0</v>
      </c>
    </row>
    <row r="33" spans="1:8" ht="25.5">
      <c r="A33" s="62">
        <v>12</v>
      </c>
      <c r="B33" s="54" t="s">
        <v>66</v>
      </c>
      <c r="C33" s="62" t="s">
        <v>14</v>
      </c>
      <c r="D33" s="62">
        <v>10</v>
      </c>
      <c r="E33" s="69" t="s">
        <v>15</v>
      </c>
      <c r="F33" s="65" t="s">
        <v>67</v>
      </c>
      <c r="G33" s="55"/>
      <c r="H33" s="55">
        <f t="shared" si="0"/>
        <v>0</v>
      </c>
    </row>
    <row r="34" spans="1:8">
      <c r="A34" s="62">
        <v>13</v>
      </c>
      <c r="B34" s="54" t="s">
        <v>69</v>
      </c>
      <c r="C34" s="62" t="s">
        <v>14</v>
      </c>
      <c r="D34" s="62">
        <v>1</v>
      </c>
      <c r="E34" s="69" t="s">
        <v>32</v>
      </c>
      <c r="F34" s="54" t="s">
        <v>70</v>
      </c>
      <c r="G34" s="55"/>
      <c r="H34" s="55">
        <f t="shared" si="0"/>
        <v>0</v>
      </c>
    </row>
    <row r="35" spans="1:8">
      <c r="A35" s="62">
        <v>14</v>
      </c>
      <c r="B35" s="54" t="s">
        <v>72</v>
      </c>
      <c r="C35" s="62" t="s">
        <v>14</v>
      </c>
      <c r="D35" s="62">
        <v>2</v>
      </c>
      <c r="E35" s="69" t="s">
        <v>32</v>
      </c>
      <c r="F35" s="54" t="s">
        <v>73</v>
      </c>
      <c r="G35" s="55"/>
      <c r="H35" s="55">
        <f t="shared" si="0"/>
        <v>0</v>
      </c>
    </row>
    <row r="36" spans="1:8" ht="25.5">
      <c r="A36" s="62">
        <v>15</v>
      </c>
      <c r="B36" s="54" t="s">
        <v>75</v>
      </c>
      <c r="C36" s="62" t="s">
        <v>14</v>
      </c>
      <c r="D36" s="62">
        <v>20</v>
      </c>
      <c r="E36" s="69" t="s">
        <v>76</v>
      </c>
      <c r="F36" s="54" t="s">
        <v>77</v>
      </c>
      <c r="G36" s="55"/>
      <c r="H36" s="55">
        <f t="shared" si="0"/>
        <v>0</v>
      </c>
    </row>
    <row r="37" spans="1:8">
      <c r="A37" s="62">
        <v>16</v>
      </c>
      <c r="B37" s="54" t="s">
        <v>79</v>
      </c>
      <c r="C37" s="62" t="s">
        <v>14</v>
      </c>
      <c r="D37" s="62">
        <v>20</v>
      </c>
      <c r="E37" s="69" t="s">
        <v>32</v>
      </c>
      <c r="F37" s="54" t="s">
        <v>80</v>
      </c>
      <c r="G37" s="55"/>
      <c r="H37" s="55">
        <f t="shared" si="0"/>
        <v>0</v>
      </c>
    </row>
    <row r="38" spans="1:8" s="84" customFormat="1">
      <c r="A38" s="78" t="s">
        <v>201</v>
      </c>
      <c r="B38" s="79"/>
      <c r="C38" s="79"/>
      <c r="D38" s="79"/>
      <c r="E38" s="79"/>
      <c r="F38" s="79"/>
      <c r="G38" s="80"/>
      <c r="H38" s="83">
        <f>SUM(H22:H37)</f>
        <v>0</v>
      </c>
    </row>
    <row r="39" spans="1:8" s="61" customFormat="1">
      <c r="A39" s="57" t="s">
        <v>82</v>
      </c>
      <c r="B39" s="58"/>
      <c r="C39" s="58"/>
      <c r="D39" s="58"/>
      <c r="E39" s="58"/>
      <c r="F39" s="64"/>
      <c r="G39" s="60"/>
      <c r="H39" s="60"/>
    </row>
    <row r="40" spans="1:8" ht="51">
      <c r="A40" s="62">
        <v>1</v>
      </c>
      <c r="B40" s="54" t="s">
        <v>20</v>
      </c>
      <c r="C40" s="62" t="s">
        <v>21</v>
      </c>
      <c r="D40" s="62">
        <v>10</v>
      </c>
      <c r="E40" s="69" t="s">
        <v>15</v>
      </c>
      <c r="F40" s="54" t="s">
        <v>22</v>
      </c>
      <c r="G40" s="55"/>
      <c r="H40" s="55">
        <f t="shared" si="0"/>
        <v>0</v>
      </c>
    </row>
    <row r="41" spans="1:8">
      <c r="A41" s="62">
        <v>2</v>
      </c>
      <c r="B41" s="54" t="s">
        <v>83</v>
      </c>
      <c r="C41" s="62" t="s">
        <v>14</v>
      </c>
      <c r="D41" s="62">
        <v>5</v>
      </c>
      <c r="E41" s="69" t="s">
        <v>15</v>
      </c>
      <c r="F41" s="54" t="s">
        <v>84</v>
      </c>
      <c r="G41" s="55"/>
      <c r="H41" s="55">
        <f t="shared" si="0"/>
        <v>0</v>
      </c>
    </row>
    <row r="42" spans="1:8" s="82" customFormat="1">
      <c r="A42" s="78" t="s">
        <v>201</v>
      </c>
      <c r="B42" s="79"/>
      <c r="C42" s="79"/>
      <c r="D42" s="79"/>
      <c r="E42" s="79"/>
      <c r="F42" s="79"/>
      <c r="G42" s="80"/>
      <c r="H42" s="81">
        <f>SUM(H40:H41)</f>
        <v>0</v>
      </c>
    </row>
    <row r="43" spans="1:8" s="68" customFormat="1">
      <c r="A43" s="66" t="s">
        <v>203</v>
      </c>
      <c r="B43" s="66"/>
      <c r="C43" s="66"/>
      <c r="D43" s="66"/>
      <c r="E43" s="66"/>
      <c r="F43" s="66"/>
      <c r="G43" s="66"/>
      <c r="H43" s="67">
        <f>H38+H42</f>
        <v>0</v>
      </c>
    </row>
    <row r="44" spans="1:8" s="74" customFormat="1">
      <c r="A44" s="52" t="s">
        <v>199</v>
      </c>
      <c r="B44" s="71"/>
      <c r="C44" s="71"/>
      <c r="D44" s="71"/>
      <c r="E44" s="71"/>
      <c r="F44" s="72"/>
      <c r="G44" s="73"/>
      <c r="H44" s="73"/>
    </row>
    <row r="45" spans="1:8" s="61" customFormat="1">
      <c r="A45" s="57" t="s">
        <v>86</v>
      </c>
      <c r="B45" s="58"/>
      <c r="C45" s="58"/>
      <c r="D45" s="58"/>
      <c r="E45" s="58"/>
      <c r="F45" s="64"/>
      <c r="G45" s="60"/>
      <c r="H45" s="60"/>
    </row>
    <row r="46" spans="1:8">
      <c r="A46" s="62">
        <v>1</v>
      </c>
      <c r="B46" s="54" t="s">
        <v>87</v>
      </c>
      <c r="C46" s="63" t="s">
        <v>14</v>
      </c>
      <c r="D46" s="62">
        <v>30</v>
      </c>
      <c r="E46" s="62" t="s">
        <v>15</v>
      </c>
      <c r="F46" s="54" t="s">
        <v>88</v>
      </c>
      <c r="G46" s="55"/>
      <c r="H46" s="55">
        <f t="shared" si="0"/>
        <v>0</v>
      </c>
    </row>
    <row r="47" spans="1:8" ht="25.5">
      <c r="A47" s="62">
        <v>2</v>
      </c>
      <c r="B47" s="54" t="s">
        <v>90</v>
      </c>
      <c r="C47" s="63" t="s">
        <v>14</v>
      </c>
      <c r="D47" s="62">
        <v>30</v>
      </c>
      <c r="E47" s="62" t="s">
        <v>15</v>
      </c>
      <c r="F47" s="54" t="s">
        <v>91</v>
      </c>
      <c r="G47" s="55"/>
      <c r="H47" s="55">
        <f t="shared" si="0"/>
        <v>0</v>
      </c>
    </row>
    <row r="48" spans="1:8">
      <c r="A48" s="62">
        <v>3</v>
      </c>
      <c r="B48" s="54" t="s">
        <v>93</v>
      </c>
      <c r="C48" s="63" t="s">
        <v>14</v>
      </c>
      <c r="D48" s="62">
        <v>30</v>
      </c>
      <c r="E48" s="62" t="s">
        <v>15</v>
      </c>
      <c r="F48" s="54" t="s">
        <v>94</v>
      </c>
      <c r="G48" s="55"/>
      <c r="H48" s="55">
        <f t="shared" si="0"/>
        <v>0</v>
      </c>
    </row>
    <row r="49" spans="1:8" ht="25.5">
      <c r="A49" s="62">
        <v>4</v>
      </c>
      <c r="B49" s="54" t="s">
        <v>96</v>
      </c>
      <c r="C49" s="63" t="s">
        <v>14</v>
      </c>
      <c r="D49" s="62">
        <v>30</v>
      </c>
      <c r="E49" s="62" t="s">
        <v>15</v>
      </c>
      <c r="F49" s="54" t="s">
        <v>97</v>
      </c>
      <c r="G49" s="55"/>
      <c r="H49" s="55">
        <f t="shared" si="0"/>
        <v>0</v>
      </c>
    </row>
    <row r="50" spans="1:8">
      <c r="A50" s="62">
        <v>5</v>
      </c>
      <c r="B50" s="54" t="s">
        <v>99</v>
      </c>
      <c r="C50" s="63" t="s">
        <v>14</v>
      </c>
      <c r="D50" s="62">
        <v>30</v>
      </c>
      <c r="E50" s="62" t="s">
        <v>15</v>
      </c>
      <c r="F50" s="65" t="s">
        <v>100</v>
      </c>
      <c r="G50" s="55"/>
      <c r="H50" s="55">
        <f t="shared" si="0"/>
        <v>0</v>
      </c>
    </row>
    <row r="51" spans="1:8">
      <c r="A51" s="62">
        <v>6</v>
      </c>
      <c r="B51" s="54" t="s">
        <v>102</v>
      </c>
      <c r="C51" s="63" t="s">
        <v>14</v>
      </c>
      <c r="D51" s="62">
        <v>50</v>
      </c>
      <c r="E51" s="62" t="s">
        <v>15</v>
      </c>
      <c r="F51" s="65" t="s">
        <v>103</v>
      </c>
      <c r="G51" s="55"/>
      <c r="H51" s="55">
        <f t="shared" si="0"/>
        <v>0</v>
      </c>
    </row>
    <row r="52" spans="1:8">
      <c r="A52" s="62">
        <v>7</v>
      </c>
      <c r="B52" s="54" t="s">
        <v>105</v>
      </c>
      <c r="C52" s="63" t="s">
        <v>14</v>
      </c>
      <c r="D52" s="62">
        <v>10</v>
      </c>
      <c r="E52" s="62" t="s">
        <v>32</v>
      </c>
      <c r="F52" s="65" t="s">
        <v>106</v>
      </c>
      <c r="G52" s="55"/>
      <c r="H52" s="55">
        <f t="shared" si="0"/>
        <v>0</v>
      </c>
    </row>
    <row r="53" spans="1:8">
      <c r="A53" s="62">
        <v>8</v>
      </c>
      <c r="B53" s="54" t="s">
        <v>108</v>
      </c>
      <c r="C53" s="63" t="s">
        <v>14</v>
      </c>
      <c r="D53" s="62">
        <v>20</v>
      </c>
      <c r="E53" s="62" t="s">
        <v>15</v>
      </c>
      <c r="F53" s="54" t="s">
        <v>108</v>
      </c>
      <c r="G53" s="55"/>
      <c r="H53" s="55">
        <f t="shared" si="0"/>
        <v>0</v>
      </c>
    </row>
    <row r="54" spans="1:8">
      <c r="A54" s="62">
        <v>9</v>
      </c>
      <c r="B54" s="54" t="s">
        <v>110</v>
      </c>
      <c r="C54" s="63" t="s">
        <v>14</v>
      </c>
      <c r="D54" s="62">
        <v>20</v>
      </c>
      <c r="E54" s="62" t="s">
        <v>15</v>
      </c>
      <c r="F54" s="65" t="s">
        <v>111</v>
      </c>
      <c r="G54" s="55"/>
      <c r="H54" s="55">
        <f t="shared" si="0"/>
        <v>0</v>
      </c>
    </row>
    <row r="55" spans="1:8">
      <c r="A55" s="62">
        <v>10</v>
      </c>
      <c r="B55" s="54" t="s">
        <v>113</v>
      </c>
      <c r="C55" s="63"/>
      <c r="D55" s="62">
        <v>20</v>
      </c>
      <c r="E55" s="62" t="s">
        <v>15</v>
      </c>
      <c r="F55" s="65" t="s">
        <v>114</v>
      </c>
      <c r="G55" s="55"/>
      <c r="H55" s="55">
        <f t="shared" si="0"/>
        <v>0</v>
      </c>
    </row>
    <row r="56" spans="1:8">
      <c r="A56" s="62">
        <v>11</v>
      </c>
      <c r="B56" s="54" t="s">
        <v>116</v>
      </c>
      <c r="C56" s="63"/>
      <c r="D56" s="62">
        <v>20</v>
      </c>
      <c r="E56" s="62" t="s">
        <v>15</v>
      </c>
      <c r="F56" s="65" t="s">
        <v>117</v>
      </c>
      <c r="G56" s="55"/>
      <c r="H56" s="55">
        <f t="shared" si="0"/>
        <v>0</v>
      </c>
    </row>
    <row r="57" spans="1:8">
      <c r="A57" s="62">
        <v>12</v>
      </c>
      <c r="B57" s="54" t="s">
        <v>119</v>
      </c>
      <c r="C57" s="63"/>
      <c r="D57" s="62">
        <v>20</v>
      </c>
      <c r="E57" s="62" t="s">
        <v>15</v>
      </c>
      <c r="F57" s="65" t="s">
        <v>120</v>
      </c>
      <c r="G57" s="55"/>
      <c r="H57" s="55">
        <f t="shared" si="0"/>
        <v>0</v>
      </c>
    </row>
    <row r="58" spans="1:8">
      <c r="A58" s="62">
        <v>13</v>
      </c>
      <c r="B58" s="54" t="s">
        <v>122</v>
      </c>
      <c r="C58" s="63"/>
      <c r="D58" s="62">
        <v>20</v>
      </c>
      <c r="E58" s="62" t="s">
        <v>15</v>
      </c>
      <c r="F58" s="65" t="s">
        <v>123</v>
      </c>
      <c r="G58" s="55"/>
      <c r="H58" s="55">
        <f t="shared" si="0"/>
        <v>0</v>
      </c>
    </row>
    <row r="59" spans="1:8">
      <c r="A59" s="62">
        <v>14</v>
      </c>
      <c r="B59" s="54" t="s">
        <v>124</v>
      </c>
      <c r="C59" s="63"/>
      <c r="D59" s="62">
        <v>20</v>
      </c>
      <c r="E59" s="62" t="s">
        <v>15</v>
      </c>
      <c r="F59" s="65" t="s">
        <v>125</v>
      </c>
      <c r="G59" s="55"/>
      <c r="H59" s="55">
        <f t="shared" si="0"/>
        <v>0</v>
      </c>
    </row>
    <row r="60" spans="1:8">
      <c r="A60" s="62">
        <v>15</v>
      </c>
      <c r="B60" s="54" t="s">
        <v>126</v>
      </c>
      <c r="C60" s="63" t="s">
        <v>14</v>
      </c>
      <c r="D60" s="62">
        <v>20</v>
      </c>
      <c r="E60" s="62" t="s">
        <v>15</v>
      </c>
      <c r="F60" s="65" t="s">
        <v>127</v>
      </c>
      <c r="G60" s="55"/>
      <c r="H60" s="55">
        <f t="shared" si="0"/>
        <v>0</v>
      </c>
    </row>
    <row r="61" spans="1:8">
      <c r="A61" s="62">
        <v>16</v>
      </c>
      <c r="B61" s="54" t="s">
        <v>129</v>
      </c>
      <c r="C61" s="63"/>
      <c r="D61" s="62">
        <v>100</v>
      </c>
      <c r="E61" s="62" t="s">
        <v>15</v>
      </c>
      <c r="F61" s="65" t="s">
        <v>130</v>
      </c>
      <c r="G61" s="55"/>
      <c r="H61" s="55">
        <f t="shared" si="0"/>
        <v>0</v>
      </c>
    </row>
    <row r="62" spans="1:8">
      <c r="A62" s="62">
        <v>17</v>
      </c>
      <c r="B62" s="54" t="s">
        <v>132</v>
      </c>
      <c r="C62" s="63"/>
      <c r="D62" s="62">
        <v>50</v>
      </c>
      <c r="E62" s="62" t="s">
        <v>15</v>
      </c>
      <c r="F62" s="65" t="s">
        <v>133</v>
      </c>
      <c r="G62" s="55"/>
      <c r="H62" s="55">
        <f t="shared" si="0"/>
        <v>0</v>
      </c>
    </row>
    <row r="63" spans="1:8">
      <c r="A63" s="62">
        <v>18</v>
      </c>
      <c r="B63" s="54" t="s">
        <v>135</v>
      </c>
      <c r="C63" s="63"/>
      <c r="D63" s="62">
        <v>50</v>
      </c>
      <c r="E63" s="62" t="s">
        <v>15</v>
      </c>
      <c r="F63" s="65" t="s">
        <v>136</v>
      </c>
      <c r="G63" s="55"/>
      <c r="H63" s="55">
        <f t="shared" si="0"/>
        <v>0</v>
      </c>
    </row>
    <row r="64" spans="1:8">
      <c r="A64" s="62">
        <v>19</v>
      </c>
      <c r="B64" s="54" t="s">
        <v>138</v>
      </c>
      <c r="C64" s="63"/>
      <c r="D64" s="62">
        <v>50</v>
      </c>
      <c r="E64" s="62" t="s">
        <v>15</v>
      </c>
      <c r="F64" s="65" t="s">
        <v>139</v>
      </c>
      <c r="G64" s="55"/>
      <c r="H64" s="55">
        <f t="shared" si="0"/>
        <v>0</v>
      </c>
    </row>
    <row r="65" spans="1:8">
      <c r="A65" s="62">
        <v>20</v>
      </c>
      <c r="B65" s="54" t="s">
        <v>140</v>
      </c>
      <c r="C65" s="63" t="s">
        <v>14</v>
      </c>
      <c r="D65" s="62">
        <v>2</v>
      </c>
      <c r="E65" s="62" t="s">
        <v>32</v>
      </c>
      <c r="F65" s="65" t="s">
        <v>141</v>
      </c>
      <c r="G65" s="55"/>
      <c r="H65" s="55">
        <f t="shared" si="0"/>
        <v>0</v>
      </c>
    </row>
    <row r="66" spans="1:8">
      <c r="A66" s="62">
        <v>21</v>
      </c>
      <c r="B66" s="54" t="s">
        <v>143</v>
      </c>
      <c r="C66" s="63" t="s">
        <v>14</v>
      </c>
      <c r="D66" s="62">
        <v>30</v>
      </c>
      <c r="E66" s="62" t="s">
        <v>15</v>
      </c>
      <c r="F66" s="54" t="s">
        <v>144</v>
      </c>
      <c r="G66" s="55"/>
      <c r="H66" s="55">
        <f t="shared" si="0"/>
        <v>0</v>
      </c>
    </row>
    <row r="67" spans="1:8" ht="25.5">
      <c r="A67" s="62">
        <v>22</v>
      </c>
      <c r="B67" s="54" t="s">
        <v>146</v>
      </c>
      <c r="C67" s="63" t="s">
        <v>14</v>
      </c>
      <c r="D67" s="62">
        <v>10</v>
      </c>
      <c r="E67" s="62" t="s">
        <v>32</v>
      </c>
      <c r="F67" s="54" t="s">
        <v>147</v>
      </c>
      <c r="G67" s="55"/>
      <c r="H67" s="55">
        <f t="shared" si="0"/>
        <v>0</v>
      </c>
    </row>
    <row r="68" spans="1:8" ht="25.5">
      <c r="A68" s="62">
        <v>23</v>
      </c>
      <c r="B68" s="54" t="s">
        <v>149</v>
      </c>
      <c r="C68" s="63" t="s">
        <v>14</v>
      </c>
      <c r="D68" s="62">
        <v>10</v>
      </c>
      <c r="E68" s="62" t="s">
        <v>32</v>
      </c>
      <c r="F68" s="54" t="s">
        <v>149</v>
      </c>
      <c r="G68" s="55"/>
      <c r="H68" s="55">
        <f t="shared" si="0"/>
        <v>0</v>
      </c>
    </row>
    <row r="69" spans="1:8" ht="25.5">
      <c r="A69" s="62">
        <v>24</v>
      </c>
      <c r="B69" s="54" t="s">
        <v>150</v>
      </c>
      <c r="C69" s="63" t="s">
        <v>14</v>
      </c>
      <c r="D69" s="62">
        <v>30</v>
      </c>
      <c r="E69" s="62" t="s">
        <v>15</v>
      </c>
      <c r="F69" s="65" t="s">
        <v>151</v>
      </c>
      <c r="G69" s="55"/>
      <c r="H69" s="55">
        <f t="shared" si="0"/>
        <v>0</v>
      </c>
    </row>
    <row r="70" spans="1:8" ht="38.25">
      <c r="A70" s="62">
        <v>25</v>
      </c>
      <c r="B70" s="54" t="s">
        <v>153</v>
      </c>
      <c r="C70" s="63" t="s">
        <v>14</v>
      </c>
      <c r="D70" s="62">
        <v>5</v>
      </c>
      <c r="E70" s="62" t="s">
        <v>32</v>
      </c>
      <c r="F70" s="54" t="s">
        <v>154</v>
      </c>
      <c r="G70" s="55"/>
      <c r="H70" s="55">
        <f t="shared" si="0"/>
        <v>0</v>
      </c>
    </row>
    <row r="71" spans="1:8">
      <c r="A71" s="62">
        <v>26</v>
      </c>
      <c r="B71" s="54" t="s">
        <v>156</v>
      </c>
      <c r="C71" s="63" t="s">
        <v>14</v>
      </c>
      <c r="D71" s="62">
        <v>5</v>
      </c>
      <c r="E71" s="62" t="s">
        <v>15</v>
      </c>
      <c r="F71" s="65" t="s">
        <v>157</v>
      </c>
      <c r="G71" s="55"/>
      <c r="H71" s="55">
        <f t="shared" si="0"/>
        <v>0</v>
      </c>
    </row>
    <row r="72" spans="1:8">
      <c r="A72" s="62">
        <v>27</v>
      </c>
      <c r="B72" s="54" t="s">
        <v>159</v>
      </c>
      <c r="C72" s="63" t="s">
        <v>14</v>
      </c>
      <c r="D72" s="62">
        <v>5</v>
      </c>
      <c r="E72" s="62" t="s">
        <v>15</v>
      </c>
      <c r="F72" s="65" t="s">
        <v>160</v>
      </c>
      <c r="G72" s="55"/>
      <c r="H72" s="55">
        <f t="shared" si="0"/>
        <v>0</v>
      </c>
    </row>
    <row r="73" spans="1:8">
      <c r="A73" s="62">
        <v>28</v>
      </c>
      <c r="B73" s="54" t="s">
        <v>162</v>
      </c>
      <c r="C73" s="63" t="s">
        <v>14</v>
      </c>
      <c r="D73" s="62">
        <v>10</v>
      </c>
      <c r="E73" s="62" t="s">
        <v>15</v>
      </c>
      <c r="F73" s="65" t="s">
        <v>163</v>
      </c>
      <c r="G73" s="55"/>
      <c r="H73" s="55">
        <f t="shared" si="0"/>
        <v>0</v>
      </c>
    </row>
    <row r="74" spans="1:8" ht="25.5">
      <c r="A74" s="62">
        <v>29</v>
      </c>
      <c r="B74" s="54" t="s">
        <v>165</v>
      </c>
      <c r="C74" s="63" t="s">
        <v>14</v>
      </c>
      <c r="D74" s="62">
        <v>50</v>
      </c>
      <c r="E74" s="62" t="s">
        <v>15</v>
      </c>
      <c r="F74" s="65" t="s">
        <v>166</v>
      </c>
      <c r="G74" s="55"/>
      <c r="H74" s="55">
        <f t="shared" si="0"/>
        <v>0</v>
      </c>
    </row>
    <row r="75" spans="1:8" ht="25.5">
      <c r="A75" s="62">
        <v>30</v>
      </c>
      <c r="B75" s="54" t="s">
        <v>168</v>
      </c>
      <c r="C75" s="63" t="s">
        <v>14</v>
      </c>
      <c r="D75" s="62">
        <v>50</v>
      </c>
      <c r="E75" s="62" t="s">
        <v>15</v>
      </c>
      <c r="F75" s="54" t="s">
        <v>169</v>
      </c>
      <c r="G75" s="55"/>
      <c r="H75" s="55">
        <f t="shared" si="0"/>
        <v>0</v>
      </c>
    </row>
    <row r="76" spans="1:8" ht="25.5">
      <c r="A76" s="62">
        <v>31</v>
      </c>
      <c r="B76" s="54" t="s">
        <v>171</v>
      </c>
      <c r="C76" s="63" t="s">
        <v>14</v>
      </c>
      <c r="D76" s="62">
        <v>20</v>
      </c>
      <c r="E76" s="62" t="s">
        <v>15</v>
      </c>
      <c r="F76" s="65" t="s">
        <v>172</v>
      </c>
      <c r="G76" s="55"/>
      <c r="H76" s="55">
        <f t="shared" si="0"/>
        <v>0</v>
      </c>
    </row>
    <row r="77" spans="1:8" ht="25.5">
      <c r="A77" s="62">
        <v>32</v>
      </c>
      <c r="B77" s="54" t="s">
        <v>174</v>
      </c>
      <c r="C77" s="63" t="s">
        <v>14</v>
      </c>
      <c r="D77" s="62">
        <v>20</v>
      </c>
      <c r="E77" s="62" t="s">
        <v>15</v>
      </c>
      <c r="F77" s="65" t="s">
        <v>175</v>
      </c>
      <c r="G77" s="55"/>
      <c r="H77" s="55">
        <f t="shared" si="0"/>
        <v>0</v>
      </c>
    </row>
    <row r="78" spans="1:8">
      <c r="A78" s="62">
        <v>33</v>
      </c>
      <c r="B78" s="54" t="s">
        <v>177</v>
      </c>
      <c r="C78" s="63" t="s">
        <v>14</v>
      </c>
      <c r="D78" s="62">
        <v>20</v>
      </c>
      <c r="E78" s="62" t="s">
        <v>178</v>
      </c>
      <c r="F78" s="65" t="s">
        <v>179</v>
      </c>
      <c r="G78" s="55"/>
      <c r="H78" s="55">
        <f t="shared" si="0"/>
        <v>0</v>
      </c>
    </row>
    <row r="79" spans="1:8" ht="25.5">
      <c r="A79" s="62">
        <v>34</v>
      </c>
      <c r="B79" s="54" t="s">
        <v>13</v>
      </c>
      <c r="C79" s="62" t="s">
        <v>14</v>
      </c>
      <c r="D79" s="62">
        <v>10</v>
      </c>
      <c r="E79" s="62" t="s">
        <v>15</v>
      </c>
      <c r="F79" s="54" t="s">
        <v>16</v>
      </c>
      <c r="G79" s="55"/>
      <c r="H79" s="55">
        <f t="shared" ref="H79:H87" si="1">G79*D79</f>
        <v>0</v>
      </c>
    </row>
    <row r="80" spans="1:8" s="82" customFormat="1">
      <c r="A80" s="78" t="s">
        <v>201</v>
      </c>
      <c r="B80" s="79"/>
      <c r="C80" s="79"/>
      <c r="D80" s="79"/>
      <c r="E80" s="79"/>
      <c r="F80" s="79"/>
      <c r="G80" s="80"/>
      <c r="H80" s="81">
        <f>SUM(H46:H79)</f>
        <v>0</v>
      </c>
    </row>
    <row r="81" spans="1:8" s="61" customFormat="1">
      <c r="A81" s="57" t="s">
        <v>181</v>
      </c>
      <c r="B81" s="58"/>
      <c r="C81" s="58"/>
      <c r="D81" s="58"/>
      <c r="E81" s="58"/>
      <c r="F81" s="64"/>
      <c r="G81" s="60"/>
      <c r="H81" s="60"/>
    </row>
    <row r="82" spans="1:8" ht="51">
      <c r="A82" s="62">
        <v>1</v>
      </c>
      <c r="B82" s="54" t="s">
        <v>20</v>
      </c>
      <c r="C82" s="62" t="s">
        <v>21</v>
      </c>
      <c r="D82" s="62">
        <v>10</v>
      </c>
      <c r="E82" s="62" t="s">
        <v>15</v>
      </c>
      <c r="F82" s="54" t="s">
        <v>22</v>
      </c>
      <c r="G82" s="55"/>
      <c r="H82" s="55">
        <f t="shared" si="1"/>
        <v>0</v>
      </c>
    </row>
    <row r="83" spans="1:8" s="82" customFormat="1">
      <c r="A83" s="78" t="s">
        <v>201</v>
      </c>
      <c r="B83" s="79"/>
      <c r="C83" s="79"/>
      <c r="D83" s="79"/>
      <c r="E83" s="79"/>
      <c r="F83" s="79"/>
      <c r="G83" s="80"/>
      <c r="H83" s="81">
        <f>H82</f>
        <v>0</v>
      </c>
    </row>
    <row r="84" spans="1:8" s="68" customFormat="1">
      <c r="A84" s="66" t="s">
        <v>205</v>
      </c>
      <c r="B84" s="66"/>
      <c r="C84" s="66"/>
      <c r="D84" s="66"/>
      <c r="E84" s="66"/>
      <c r="F84" s="66"/>
      <c r="G84" s="66"/>
      <c r="H84" s="67">
        <f>H80+H83</f>
        <v>0</v>
      </c>
    </row>
    <row r="85" spans="1:8" s="74" customFormat="1">
      <c r="A85" s="52" t="s">
        <v>200</v>
      </c>
      <c r="B85" s="71"/>
      <c r="C85" s="71"/>
      <c r="D85" s="71"/>
      <c r="E85" s="71"/>
      <c r="F85" s="75"/>
      <c r="G85" s="73"/>
      <c r="H85" s="73"/>
    </row>
    <row r="86" spans="1:8" s="61" customFormat="1">
      <c r="A86" s="57" t="s">
        <v>186</v>
      </c>
      <c r="B86" s="58"/>
      <c r="C86" s="58"/>
      <c r="D86" s="58"/>
      <c r="E86" s="58"/>
      <c r="F86" s="64"/>
      <c r="G86" s="60"/>
      <c r="H86" s="60"/>
    </row>
    <row r="87" spans="1:8" ht="51">
      <c r="A87" s="62">
        <v>1</v>
      </c>
      <c r="B87" s="54" t="s">
        <v>188</v>
      </c>
      <c r="C87" s="63" t="s">
        <v>14</v>
      </c>
      <c r="D87" s="62">
        <v>10</v>
      </c>
      <c r="E87" s="69" t="s">
        <v>15</v>
      </c>
      <c r="F87" s="54" t="s">
        <v>189</v>
      </c>
      <c r="G87" s="55"/>
      <c r="H87" s="55">
        <f t="shared" si="1"/>
        <v>0</v>
      </c>
    </row>
    <row r="88" spans="1:8" s="82" customFormat="1">
      <c r="A88" s="85" t="s">
        <v>201</v>
      </c>
      <c r="B88" s="86"/>
      <c r="C88" s="86"/>
      <c r="D88" s="86"/>
      <c r="E88" s="86"/>
      <c r="F88" s="86"/>
      <c r="G88" s="87"/>
      <c r="H88" s="81">
        <f>H87</f>
        <v>0</v>
      </c>
    </row>
    <row r="89" spans="1:8" s="68" customFormat="1">
      <c r="A89" s="76" t="s">
        <v>204</v>
      </c>
      <c r="B89" s="76"/>
      <c r="C89" s="76"/>
      <c r="D89" s="76"/>
      <c r="E89" s="76"/>
      <c r="F89" s="76"/>
      <c r="G89" s="76"/>
      <c r="H89" s="77">
        <f>H88</f>
        <v>0</v>
      </c>
    </row>
  </sheetData>
  <mergeCells count="22">
    <mergeCell ref="A89:G89"/>
    <mergeCell ref="A11:G11"/>
    <mergeCell ref="A18:G18"/>
    <mergeCell ref="A38:G38"/>
    <mergeCell ref="A42:G42"/>
    <mergeCell ref="A83:G83"/>
    <mergeCell ref="A80:G80"/>
    <mergeCell ref="A88:G88"/>
    <mergeCell ref="A20:E20"/>
    <mergeCell ref="A21:E21"/>
    <mergeCell ref="A85:E85"/>
    <mergeCell ref="A8:E8"/>
    <mergeCell ref="A9:E9"/>
    <mergeCell ref="A12:E12"/>
    <mergeCell ref="A19:G19"/>
    <mergeCell ref="A43:G43"/>
    <mergeCell ref="A84:G84"/>
    <mergeCell ref="A86:E86"/>
    <mergeCell ref="A39:E39"/>
    <mergeCell ref="A44:E44"/>
    <mergeCell ref="A45:E45"/>
    <mergeCell ref="A81:E81"/>
  </mergeCells>
  <pageMargins left="0.31496062992125984" right="0.31496062992125984" top="0.74803149606299213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L90"/>
  <sheetViews>
    <sheetView workbookViewId="0"/>
  </sheetViews>
  <sheetFormatPr defaultColWidth="12.5703125" defaultRowHeight="15.75" customHeight="1"/>
  <sheetData>
    <row r="1" spans="1:12" ht="12.75">
      <c r="A1" s="40" t="s">
        <v>0</v>
      </c>
      <c r="B1" s="38"/>
      <c r="C1" s="38"/>
      <c r="D1" s="38"/>
      <c r="E1" s="38"/>
      <c r="F1" s="38"/>
      <c r="G1" s="38"/>
      <c r="H1" s="38"/>
      <c r="I1" s="38"/>
      <c r="J1" s="1"/>
      <c r="K1" s="1"/>
      <c r="L1" s="1"/>
    </row>
    <row r="2" spans="1:12" ht="12.75">
      <c r="A2" s="34" t="s">
        <v>1</v>
      </c>
      <c r="B2" s="35"/>
      <c r="C2" s="35"/>
      <c r="D2" s="35"/>
      <c r="E2" s="35"/>
      <c r="F2" s="35"/>
      <c r="G2" s="35"/>
      <c r="H2" s="35"/>
      <c r="I2" s="41"/>
      <c r="J2" s="1"/>
      <c r="K2" s="2" t="s">
        <v>2</v>
      </c>
      <c r="L2" s="2" t="s">
        <v>3</v>
      </c>
    </row>
    <row r="3" spans="1:12" ht="15.75" customHeight="1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  <c r="I3" s="5" t="s">
        <v>12</v>
      </c>
      <c r="J3" s="1"/>
      <c r="K3" s="1"/>
      <c r="L3" s="1"/>
    </row>
    <row r="4" spans="1:12" ht="15.75" customHeight="1">
      <c r="A4" s="6">
        <v>1</v>
      </c>
      <c r="B4" s="7" t="s">
        <v>13</v>
      </c>
      <c r="C4" s="6" t="s">
        <v>14</v>
      </c>
      <c r="D4" s="6">
        <v>10</v>
      </c>
      <c r="E4" s="6" t="s">
        <v>15</v>
      </c>
      <c r="F4" s="8">
        <v>45000</v>
      </c>
      <c r="G4" s="8">
        <f>D4*F4</f>
        <v>450000</v>
      </c>
      <c r="H4" s="8">
        <f>F4+(F4*12.5%)</f>
        <v>50625</v>
      </c>
      <c r="I4" s="8">
        <f>D4*H4</f>
        <v>506250</v>
      </c>
      <c r="J4" s="1"/>
      <c r="K4" s="1" t="s">
        <v>16</v>
      </c>
      <c r="L4" s="9" t="s">
        <v>17</v>
      </c>
    </row>
    <row r="5" spans="1:12" ht="15.75" customHeight="1">
      <c r="A5" s="36" t="s">
        <v>10</v>
      </c>
      <c r="B5" s="35"/>
      <c r="C5" s="35"/>
      <c r="D5" s="35"/>
      <c r="E5" s="35"/>
      <c r="F5" s="41"/>
      <c r="G5" s="10">
        <f>SUM(G4)</f>
        <v>450000</v>
      </c>
      <c r="H5" s="11" t="s">
        <v>18</v>
      </c>
      <c r="I5" s="12">
        <f>SUM(I4)</f>
        <v>506250</v>
      </c>
      <c r="J5" s="1"/>
      <c r="K5" s="1"/>
      <c r="L5" s="1"/>
    </row>
    <row r="6" spans="1:12" ht="12.75">
      <c r="A6" s="34" t="s">
        <v>19</v>
      </c>
      <c r="B6" s="35"/>
      <c r="C6" s="35"/>
      <c r="D6" s="35"/>
      <c r="E6" s="35"/>
      <c r="F6" s="35"/>
      <c r="G6" s="35"/>
      <c r="H6" s="35"/>
      <c r="I6" s="41"/>
      <c r="J6" s="1"/>
      <c r="K6" s="1"/>
      <c r="L6" s="1"/>
    </row>
    <row r="7" spans="1:12" ht="15.75" customHeight="1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" t="s">
        <v>11</v>
      </c>
      <c r="I7" s="5" t="s">
        <v>12</v>
      </c>
      <c r="J7" s="1"/>
      <c r="K7" s="1"/>
      <c r="L7" s="1"/>
    </row>
    <row r="8" spans="1:12" ht="15.75" customHeight="1">
      <c r="A8" s="6">
        <v>1</v>
      </c>
      <c r="B8" s="7" t="s">
        <v>20</v>
      </c>
      <c r="C8" s="6" t="s">
        <v>21</v>
      </c>
      <c r="D8" s="6">
        <v>5</v>
      </c>
      <c r="E8" s="6" t="s">
        <v>15</v>
      </c>
      <c r="F8" s="8">
        <v>900000</v>
      </c>
      <c r="G8" s="8">
        <f>D8*F8</f>
        <v>4500000</v>
      </c>
      <c r="H8" s="8">
        <f>F8+(F8*12.5%)</f>
        <v>1012500</v>
      </c>
      <c r="I8" s="8">
        <f>D8*H8</f>
        <v>5062500</v>
      </c>
      <c r="J8" s="1"/>
      <c r="K8" s="1" t="s">
        <v>22</v>
      </c>
      <c r="L8" s="9" t="s">
        <v>23</v>
      </c>
    </row>
    <row r="9" spans="1:12" ht="15.75" customHeight="1">
      <c r="A9" s="36" t="s">
        <v>10</v>
      </c>
      <c r="B9" s="35"/>
      <c r="C9" s="35"/>
      <c r="D9" s="35"/>
      <c r="E9" s="35"/>
      <c r="F9" s="41"/>
      <c r="G9" s="10">
        <f>SUM(G8)</f>
        <v>4500000</v>
      </c>
      <c r="H9" s="11" t="s">
        <v>18</v>
      </c>
      <c r="I9" s="12">
        <f>SUM(I8)</f>
        <v>5062500</v>
      </c>
      <c r="J9" s="1"/>
      <c r="K9" s="1"/>
      <c r="L9" s="1"/>
    </row>
    <row r="11" spans="1:12" ht="12.75">
      <c r="A11" s="40" t="s">
        <v>26</v>
      </c>
      <c r="B11" s="38"/>
      <c r="C11" s="38"/>
      <c r="D11" s="38"/>
      <c r="E11" s="38"/>
      <c r="F11" s="38"/>
      <c r="G11" s="38"/>
      <c r="H11" s="38"/>
      <c r="I11" s="38"/>
      <c r="J11" s="1"/>
      <c r="K11" s="1"/>
      <c r="L11" s="1"/>
    </row>
    <row r="12" spans="1:12" ht="12.75">
      <c r="A12" s="37" t="s">
        <v>27</v>
      </c>
      <c r="B12" s="38"/>
      <c r="C12" s="38"/>
      <c r="D12" s="38"/>
      <c r="E12" s="38"/>
      <c r="F12" s="38"/>
      <c r="G12" s="38"/>
      <c r="H12" s="38"/>
      <c r="I12" s="38"/>
      <c r="J12" s="1"/>
      <c r="K12" s="1"/>
      <c r="L12" s="1"/>
    </row>
    <row r="13" spans="1:12" ht="15.75" customHeight="1">
      <c r="A13" s="3" t="s">
        <v>4</v>
      </c>
      <c r="B13" s="3" t="s">
        <v>5</v>
      </c>
      <c r="C13" s="3" t="s">
        <v>6</v>
      </c>
      <c r="D13" s="3" t="s">
        <v>7</v>
      </c>
      <c r="E13" s="3" t="s">
        <v>8</v>
      </c>
      <c r="F13" s="3" t="s">
        <v>9</v>
      </c>
      <c r="G13" s="3" t="s">
        <v>30</v>
      </c>
      <c r="H13" s="4" t="s">
        <v>11</v>
      </c>
      <c r="I13" s="5" t="s">
        <v>12</v>
      </c>
      <c r="J13" s="1"/>
      <c r="K13" s="1"/>
      <c r="L13" s="1"/>
    </row>
    <row r="14" spans="1:12" ht="15.75" customHeight="1">
      <c r="A14" s="6">
        <v>1</v>
      </c>
      <c r="B14" s="7" t="s">
        <v>31</v>
      </c>
      <c r="C14" s="6" t="s">
        <v>14</v>
      </c>
      <c r="D14" s="6">
        <v>5</v>
      </c>
      <c r="E14" s="14" t="s">
        <v>32</v>
      </c>
      <c r="F14" s="8">
        <v>20000</v>
      </c>
      <c r="G14" s="8">
        <f t="shared" ref="G14:G29" si="0">D14*F14</f>
        <v>100000</v>
      </c>
      <c r="H14" s="15">
        <f t="shared" ref="H14:H29" si="1">F14+(F14*12.5%)</f>
        <v>22500</v>
      </c>
      <c r="I14" s="8">
        <f t="shared" ref="I14:I29" si="2">D14*H14</f>
        <v>112500</v>
      </c>
      <c r="J14" s="1"/>
      <c r="K14" s="13" t="s">
        <v>37</v>
      </c>
      <c r="L14" s="16" t="s">
        <v>39</v>
      </c>
    </row>
    <row r="15" spans="1:12" ht="15.75" customHeight="1">
      <c r="A15" s="6">
        <v>2</v>
      </c>
      <c r="B15" s="7" t="s">
        <v>40</v>
      </c>
      <c r="C15" s="6" t="s">
        <v>14</v>
      </c>
      <c r="D15" s="6">
        <v>5</v>
      </c>
      <c r="E15" s="14" t="s">
        <v>32</v>
      </c>
      <c r="F15" s="8">
        <v>20000</v>
      </c>
      <c r="G15" s="8">
        <f t="shared" si="0"/>
        <v>100000</v>
      </c>
      <c r="H15" s="15">
        <f t="shared" si="1"/>
        <v>22500</v>
      </c>
      <c r="I15" s="8">
        <f t="shared" si="2"/>
        <v>112500</v>
      </c>
      <c r="J15" s="1"/>
      <c r="K15" s="13" t="s">
        <v>41</v>
      </c>
      <c r="L15" s="16" t="s">
        <v>42</v>
      </c>
    </row>
    <row r="16" spans="1:12" ht="15.75" customHeight="1">
      <c r="A16" s="6">
        <v>3</v>
      </c>
      <c r="B16" s="7" t="s">
        <v>43</v>
      </c>
      <c r="C16" s="6" t="s">
        <v>14</v>
      </c>
      <c r="D16" s="6">
        <v>5</v>
      </c>
      <c r="E16" s="14" t="s">
        <v>32</v>
      </c>
      <c r="F16" s="8">
        <v>20000</v>
      </c>
      <c r="G16" s="8">
        <f t="shared" si="0"/>
        <v>100000</v>
      </c>
      <c r="H16" s="15">
        <f t="shared" si="1"/>
        <v>22500</v>
      </c>
      <c r="I16" s="8">
        <f t="shared" si="2"/>
        <v>112500</v>
      </c>
      <c r="J16" s="1"/>
      <c r="K16" s="13" t="s">
        <v>44</v>
      </c>
      <c r="L16" s="16" t="s">
        <v>45</v>
      </c>
    </row>
    <row r="17" spans="1:12" ht="15.75" customHeight="1">
      <c r="A17" s="6">
        <v>4</v>
      </c>
      <c r="B17" s="7" t="s">
        <v>46</v>
      </c>
      <c r="C17" s="6" t="s">
        <v>14</v>
      </c>
      <c r="D17" s="6">
        <v>50</v>
      </c>
      <c r="E17" s="14" t="s">
        <v>32</v>
      </c>
      <c r="F17" s="8">
        <v>12000</v>
      </c>
      <c r="G17" s="8">
        <f t="shared" si="0"/>
        <v>600000</v>
      </c>
      <c r="H17" s="15">
        <f t="shared" si="1"/>
        <v>13500</v>
      </c>
      <c r="I17" s="8">
        <f t="shared" si="2"/>
        <v>675000</v>
      </c>
      <c r="J17" s="1"/>
      <c r="K17" s="13" t="s">
        <v>47</v>
      </c>
      <c r="L17" s="16" t="s">
        <v>48</v>
      </c>
    </row>
    <row r="18" spans="1:12" ht="15.75" customHeight="1">
      <c r="A18" s="6">
        <v>5</v>
      </c>
      <c r="B18" s="7" t="s">
        <v>49</v>
      </c>
      <c r="C18" s="6" t="s">
        <v>14</v>
      </c>
      <c r="D18" s="6">
        <v>50</v>
      </c>
      <c r="E18" s="14" t="s">
        <v>15</v>
      </c>
      <c r="F18" s="8">
        <v>10000</v>
      </c>
      <c r="G18" s="8">
        <f t="shared" si="0"/>
        <v>500000</v>
      </c>
      <c r="H18" s="15">
        <f t="shared" si="1"/>
        <v>11250</v>
      </c>
      <c r="I18" s="8">
        <f t="shared" si="2"/>
        <v>562500</v>
      </c>
      <c r="J18" s="1"/>
      <c r="K18" s="17" t="s">
        <v>50</v>
      </c>
      <c r="L18" s="16" t="s">
        <v>51</v>
      </c>
    </row>
    <row r="19" spans="1:12" ht="15.75" customHeight="1">
      <c r="A19" s="6">
        <v>6</v>
      </c>
      <c r="B19" s="7" t="s">
        <v>52</v>
      </c>
      <c r="C19" s="6" t="s">
        <v>14</v>
      </c>
      <c r="D19" s="6">
        <v>10</v>
      </c>
      <c r="E19" s="14" t="s">
        <v>15</v>
      </c>
      <c r="F19" s="8">
        <v>17000</v>
      </c>
      <c r="G19" s="8">
        <f t="shared" si="0"/>
        <v>170000</v>
      </c>
      <c r="H19" s="15">
        <f t="shared" si="1"/>
        <v>19125</v>
      </c>
      <c r="I19" s="8">
        <f t="shared" si="2"/>
        <v>191250</v>
      </c>
      <c r="J19" s="1"/>
      <c r="K19" s="18" t="s">
        <v>53</v>
      </c>
      <c r="L19" s="19" t="s">
        <v>54</v>
      </c>
    </row>
    <row r="20" spans="1:12" ht="15.75" customHeight="1">
      <c r="A20" s="6">
        <v>7</v>
      </c>
      <c r="B20" s="7" t="s">
        <v>55</v>
      </c>
      <c r="C20" s="6" t="s">
        <v>14</v>
      </c>
      <c r="D20" s="6">
        <v>10</v>
      </c>
      <c r="E20" s="14" t="s">
        <v>15</v>
      </c>
      <c r="F20" s="8">
        <v>17000</v>
      </c>
      <c r="G20" s="8">
        <f t="shared" si="0"/>
        <v>170000</v>
      </c>
      <c r="H20" s="15">
        <f t="shared" si="1"/>
        <v>19125</v>
      </c>
      <c r="I20" s="8">
        <f t="shared" si="2"/>
        <v>191250</v>
      </c>
      <c r="J20" s="1"/>
      <c r="K20" s="1" t="s">
        <v>56</v>
      </c>
      <c r="L20" s="20" t="s">
        <v>57</v>
      </c>
    </row>
    <row r="21" spans="1:12" ht="15.75" customHeight="1">
      <c r="A21" s="6">
        <v>8</v>
      </c>
      <c r="B21" s="7" t="s">
        <v>13</v>
      </c>
      <c r="C21" s="6" t="s">
        <v>14</v>
      </c>
      <c r="D21" s="6">
        <v>10</v>
      </c>
      <c r="E21" s="14" t="s">
        <v>15</v>
      </c>
      <c r="F21" s="8">
        <v>40000</v>
      </c>
      <c r="G21" s="8">
        <f t="shared" si="0"/>
        <v>400000</v>
      </c>
      <c r="H21" s="15">
        <f t="shared" si="1"/>
        <v>45000</v>
      </c>
      <c r="I21" s="8">
        <f t="shared" si="2"/>
        <v>450000</v>
      </c>
      <c r="J21" s="1"/>
      <c r="K21" s="1" t="s">
        <v>16</v>
      </c>
      <c r="L21" s="20" t="s">
        <v>17</v>
      </c>
    </row>
    <row r="22" spans="1:12" ht="15.75" customHeight="1">
      <c r="A22" s="6">
        <v>9</v>
      </c>
      <c r="B22" s="7" t="s">
        <v>58</v>
      </c>
      <c r="C22" s="6" t="s">
        <v>59</v>
      </c>
      <c r="D22" s="6">
        <v>5</v>
      </c>
      <c r="E22" s="14" t="s">
        <v>15</v>
      </c>
      <c r="F22" s="8">
        <v>50000</v>
      </c>
      <c r="G22" s="8">
        <f t="shared" si="0"/>
        <v>250000</v>
      </c>
      <c r="H22" s="15">
        <f t="shared" si="1"/>
        <v>56250</v>
      </c>
      <c r="I22" s="8">
        <f t="shared" si="2"/>
        <v>281250</v>
      </c>
      <c r="J22" s="1"/>
      <c r="K22" s="1" t="s">
        <v>60</v>
      </c>
      <c r="L22" s="21" t="s">
        <v>61</v>
      </c>
    </row>
    <row r="23" spans="1:12" ht="30">
      <c r="A23" s="6">
        <v>10</v>
      </c>
      <c r="B23" s="7" t="s">
        <v>62</v>
      </c>
      <c r="C23" s="6" t="s">
        <v>59</v>
      </c>
      <c r="D23" s="6">
        <v>1</v>
      </c>
      <c r="E23" s="14" t="s">
        <v>32</v>
      </c>
      <c r="F23" s="8">
        <v>360000</v>
      </c>
      <c r="G23" s="8">
        <f t="shared" si="0"/>
        <v>360000</v>
      </c>
      <c r="H23" s="15">
        <f t="shared" si="1"/>
        <v>405000</v>
      </c>
      <c r="I23" s="8">
        <f t="shared" si="2"/>
        <v>405000</v>
      </c>
      <c r="J23" s="1"/>
      <c r="K23" s="1" t="s">
        <v>63</v>
      </c>
      <c r="L23" s="21" t="s">
        <v>64</v>
      </c>
    </row>
    <row r="24" spans="1:12" ht="30">
      <c r="A24" s="6">
        <v>11</v>
      </c>
      <c r="B24" s="7" t="s">
        <v>65</v>
      </c>
      <c r="C24" s="6" t="s">
        <v>59</v>
      </c>
      <c r="D24" s="6">
        <v>1</v>
      </c>
      <c r="E24" s="14" t="s">
        <v>32</v>
      </c>
      <c r="F24" s="8">
        <v>360000</v>
      </c>
      <c r="G24" s="8">
        <f t="shared" si="0"/>
        <v>360000</v>
      </c>
      <c r="H24" s="15">
        <f t="shared" si="1"/>
        <v>405000</v>
      </c>
      <c r="I24" s="8">
        <f t="shared" si="2"/>
        <v>405000</v>
      </c>
      <c r="J24" s="1"/>
      <c r="K24" s="1" t="s">
        <v>63</v>
      </c>
      <c r="L24" s="21" t="s">
        <v>64</v>
      </c>
    </row>
    <row r="25" spans="1:12" ht="45">
      <c r="A25" s="6">
        <v>12</v>
      </c>
      <c r="B25" s="7" t="s">
        <v>66</v>
      </c>
      <c r="C25" s="6" t="s">
        <v>14</v>
      </c>
      <c r="D25" s="6">
        <v>10</v>
      </c>
      <c r="E25" s="14" t="s">
        <v>15</v>
      </c>
      <c r="F25" s="8">
        <v>9000</v>
      </c>
      <c r="G25" s="8">
        <f t="shared" si="0"/>
        <v>90000</v>
      </c>
      <c r="H25" s="15">
        <f t="shared" si="1"/>
        <v>10125</v>
      </c>
      <c r="I25" s="8">
        <f t="shared" si="2"/>
        <v>101250</v>
      </c>
      <c r="J25" s="1"/>
      <c r="K25" s="22" t="s">
        <v>67</v>
      </c>
      <c r="L25" s="20" t="s">
        <v>68</v>
      </c>
    </row>
    <row r="26" spans="1:12" ht="45">
      <c r="A26" s="6">
        <v>13</v>
      </c>
      <c r="B26" s="7" t="s">
        <v>69</v>
      </c>
      <c r="C26" s="6" t="s">
        <v>14</v>
      </c>
      <c r="D26" s="6">
        <v>1</v>
      </c>
      <c r="E26" s="14" t="s">
        <v>32</v>
      </c>
      <c r="F26" s="8">
        <v>100000</v>
      </c>
      <c r="G26" s="8">
        <f t="shared" si="0"/>
        <v>100000</v>
      </c>
      <c r="H26" s="15">
        <f t="shared" si="1"/>
        <v>112500</v>
      </c>
      <c r="I26" s="8">
        <f t="shared" si="2"/>
        <v>112500</v>
      </c>
      <c r="J26" s="1"/>
      <c r="K26" s="1" t="s">
        <v>70</v>
      </c>
      <c r="L26" s="21" t="s">
        <v>71</v>
      </c>
    </row>
    <row r="27" spans="1:12" ht="30">
      <c r="A27" s="6">
        <v>14</v>
      </c>
      <c r="B27" s="7" t="s">
        <v>72</v>
      </c>
      <c r="C27" s="6" t="s">
        <v>14</v>
      </c>
      <c r="D27" s="6">
        <v>2</v>
      </c>
      <c r="E27" s="14" t="s">
        <v>32</v>
      </c>
      <c r="F27" s="8">
        <v>76500</v>
      </c>
      <c r="G27" s="8">
        <f t="shared" si="0"/>
        <v>153000</v>
      </c>
      <c r="H27" s="15">
        <f t="shared" si="1"/>
        <v>86062.5</v>
      </c>
      <c r="I27" s="8">
        <f t="shared" si="2"/>
        <v>172125</v>
      </c>
      <c r="J27" s="1"/>
      <c r="K27" s="1" t="s">
        <v>73</v>
      </c>
      <c r="L27" s="20" t="s">
        <v>74</v>
      </c>
    </row>
    <row r="28" spans="1:12" ht="30">
      <c r="A28" s="6">
        <v>15</v>
      </c>
      <c r="B28" s="7" t="s">
        <v>75</v>
      </c>
      <c r="C28" s="6" t="s">
        <v>14</v>
      </c>
      <c r="D28" s="6">
        <v>20</v>
      </c>
      <c r="E28" s="14" t="s">
        <v>76</v>
      </c>
      <c r="F28" s="8">
        <v>5000</v>
      </c>
      <c r="G28" s="8">
        <f t="shared" si="0"/>
        <v>100000</v>
      </c>
      <c r="H28" s="15">
        <f t="shared" si="1"/>
        <v>5625</v>
      </c>
      <c r="I28" s="8">
        <f t="shared" si="2"/>
        <v>112500</v>
      </c>
      <c r="J28" s="1"/>
      <c r="K28" s="1" t="s">
        <v>77</v>
      </c>
      <c r="L28" s="20" t="s">
        <v>78</v>
      </c>
    </row>
    <row r="29" spans="1:12" ht="15">
      <c r="A29" s="6">
        <v>16</v>
      </c>
      <c r="B29" s="7" t="s">
        <v>79</v>
      </c>
      <c r="C29" s="6" t="s">
        <v>14</v>
      </c>
      <c r="D29" s="6">
        <v>20</v>
      </c>
      <c r="E29" s="14" t="s">
        <v>32</v>
      </c>
      <c r="F29" s="8">
        <v>5000</v>
      </c>
      <c r="G29" s="8">
        <f t="shared" si="0"/>
        <v>100000</v>
      </c>
      <c r="H29" s="15">
        <f t="shared" si="1"/>
        <v>5625</v>
      </c>
      <c r="I29" s="8">
        <f t="shared" si="2"/>
        <v>112500</v>
      </c>
      <c r="J29" s="1"/>
      <c r="K29" s="1" t="s">
        <v>80</v>
      </c>
      <c r="L29" s="20" t="s">
        <v>81</v>
      </c>
    </row>
    <row r="30" spans="1:12" ht="15">
      <c r="A30" s="36" t="s">
        <v>10</v>
      </c>
      <c r="B30" s="35"/>
      <c r="C30" s="35"/>
      <c r="D30" s="35"/>
      <c r="E30" s="35"/>
      <c r="F30" s="41"/>
      <c r="G30" s="10">
        <f>SUM(G14:G29)</f>
        <v>3653000</v>
      </c>
      <c r="H30" s="11" t="s">
        <v>18</v>
      </c>
      <c r="I30" s="12">
        <f>SUM(I14:I29)</f>
        <v>4109625</v>
      </c>
      <c r="J30" s="1"/>
      <c r="K30" s="1"/>
      <c r="L30" s="1"/>
    </row>
    <row r="31" spans="1:12" ht="12.75">
      <c r="A31" s="37" t="s">
        <v>82</v>
      </c>
      <c r="B31" s="38"/>
      <c r="C31" s="38"/>
      <c r="D31" s="38"/>
      <c r="E31" s="38"/>
      <c r="F31" s="38"/>
      <c r="G31" s="38"/>
      <c r="H31" s="38"/>
      <c r="I31" s="38"/>
      <c r="J31" s="1"/>
      <c r="K31" s="1"/>
      <c r="L31" s="1"/>
    </row>
    <row r="32" spans="1:12" ht="15">
      <c r="A32" s="3" t="s">
        <v>4</v>
      </c>
      <c r="B32" s="3" t="s">
        <v>5</v>
      </c>
      <c r="C32" s="3" t="s">
        <v>6</v>
      </c>
      <c r="D32" s="3" t="s">
        <v>7</v>
      </c>
      <c r="E32" s="3" t="s">
        <v>8</v>
      </c>
      <c r="F32" s="3" t="s">
        <v>9</v>
      </c>
      <c r="G32" s="3" t="s">
        <v>30</v>
      </c>
      <c r="H32" s="4" t="s">
        <v>11</v>
      </c>
      <c r="I32" s="5" t="s">
        <v>12</v>
      </c>
      <c r="J32" s="1"/>
      <c r="K32" s="1"/>
      <c r="L32" s="1"/>
    </row>
    <row r="33" spans="1:12" ht="30">
      <c r="A33" s="6">
        <v>1</v>
      </c>
      <c r="B33" s="7" t="s">
        <v>20</v>
      </c>
      <c r="C33" s="6" t="s">
        <v>21</v>
      </c>
      <c r="D33" s="6">
        <v>7</v>
      </c>
      <c r="E33" s="14" t="s">
        <v>15</v>
      </c>
      <c r="F33" s="8">
        <v>900000</v>
      </c>
      <c r="G33" s="8">
        <f t="shared" ref="G33:G34" si="3">D33*F33</f>
        <v>6300000</v>
      </c>
      <c r="H33" s="15">
        <f t="shared" ref="H33:H34" si="4">F33+(F33*12.5%)</f>
        <v>1012500</v>
      </c>
      <c r="I33" s="8">
        <f t="shared" ref="I33:I34" si="5">D33*H33</f>
        <v>7087500</v>
      </c>
      <c r="J33" s="1"/>
      <c r="K33" s="1" t="s">
        <v>22</v>
      </c>
      <c r="L33" s="20" t="s">
        <v>23</v>
      </c>
    </row>
    <row r="34" spans="1:12" ht="45">
      <c r="A34" s="6">
        <v>2</v>
      </c>
      <c r="B34" s="7" t="s">
        <v>83</v>
      </c>
      <c r="C34" s="6" t="s">
        <v>14</v>
      </c>
      <c r="D34" s="6">
        <v>5</v>
      </c>
      <c r="E34" s="14" t="s">
        <v>15</v>
      </c>
      <c r="F34" s="8">
        <v>580000</v>
      </c>
      <c r="G34" s="8">
        <f t="shared" si="3"/>
        <v>2900000</v>
      </c>
      <c r="H34" s="15">
        <f t="shared" si="4"/>
        <v>652500</v>
      </c>
      <c r="I34" s="8">
        <f t="shared" si="5"/>
        <v>3262500</v>
      </c>
      <c r="J34" s="1"/>
      <c r="K34" s="1" t="s">
        <v>84</v>
      </c>
      <c r="L34" s="20" t="s">
        <v>85</v>
      </c>
    </row>
    <row r="35" spans="1:12" ht="15">
      <c r="A35" s="36" t="s">
        <v>10</v>
      </c>
      <c r="B35" s="35"/>
      <c r="C35" s="35"/>
      <c r="D35" s="35"/>
      <c r="E35" s="35"/>
      <c r="F35" s="41"/>
      <c r="G35" s="10">
        <f>SUM(G33:G34)</f>
        <v>9200000</v>
      </c>
      <c r="H35" s="11" t="s">
        <v>18</v>
      </c>
      <c r="I35" s="12">
        <f>SUM(I33:I34)</f>
        <v>10350000</v>
      </c>
      <c r="J35" s="1"/>
      <c r="K35" s="1"/>
      <c r="L35" s="1"/>
    </row>
    <row r="37" spans="1:12" ht="12.75">
      <c r="A37" s="39" t="s">
        <v>86</v>
      </c>
      <c r="B37" s="35"/>
      <c r="C37" s="35"/>
      <c r="D37" s="35"/>
      <c r="E37" s="35"/>
      <c r="F37" s="35"/>
      <c r="G37" s="35"/>
      <c r="H37" s="35"/>
      <c r="I37" s="41"/>
      <c r="J37" s="1"/>
      <c r="K37" s="1"/>
      <c r="L37" s="1"/>
    </row>
    <row r="38" spans="1:12" ht="12.75">
      <c r="A38" s="34" t="s">
        <v>86</v>
      </c>
      <c r="B38" s="35"/>
      <c r="C38" s="35"/>
      <c r="D38" s="35"/>
      <c r="E38" s="35"/>
      <c r="F38" s="35"/>
      <c r="G38" s="35"/>
      <c r="H38" s="35"/>
      <c r="I38" s="41"/>
      <c r="J38" s="1"/>
      <c r="K38" s="1"/>
      <c r="L38" s="1"/>
    </row>
    <row r="39" spans="1:12" ht="15">
      <c r="A39" s="3" t="s">
        <v>4</v>
      </c>
      <c r="B39" s="3" t="s">
        <v>5</v>
      </c>
      <c r="C39" s="3" t="s">
        <v>6</v>
      </c>
      <c r="D39" s="3" t="s">
        <v>7</v>
      </c>
      <c r="E39" s="3" t="s">
        <v>8</v>
      </c>
      <c r="F39" s="3" t="s">
        <v>9</v>
      </c>
      <c r="G39" s="3" t="s">
        <v>10</v>
      </c>
      <c r="H39" s="4" t="s">
        <v>11</v>
      </c>
      <c r="I39" s="5" t="s">
        <v>12</v>
      </c>
      <c r="J39" s="1"/>
      <c r="K39" s="1"/>
      <c r="L39" s="1"/>
    </row>
    <row r="40" spans="1:12" ht="15">
      <c r="A40" s="6">
        <v>1</v>
      </c>
      <c r="B40" s="7" t="s">
        <v>87</v>
      </c>
      <c r="C40" s="3" t="s">
        <v>14</v>
      </c>
      <c r="D40" s="6">
        <v>30</v>
      </c>
      <c r="E40" s="6" t="s">
        <v>15</v>
      </c>
      <c r="F40" s="8">
        <v>5000</v>
      </c>
      <c r="G40" s="8">
        <f t="shared" ref="G40:G73" si="6">D40*F40</f>
        <v>150000</v>
      </c>
      <c r="H40" s="8">
        <f t="shared" ref="H40:H73" si="7">F40+(F40*12.5%)</f>
        <v>5625</v>
      </c>
      <c r="I40" s="8">
        <f t="shared" ref="I40:I73" si="8">D40*H40</f>
        <v>168750</v>
      </c>
      <c r="J40" s="1"/>
      <c r="K40" s="1" t="s">
        <v>88</v>
      </c>
      <c r="L40" s="16" t="s">
        <v>89</v>
      </c>
    </row>
    <row r="41" spans="1:12" ht="15">
      <c r="A41" s="6">
        <v>2</v>
      </c>
      <c r="B41" s="7" t="s">
        <v>90</v>
      </c>
      <c r="C41" s="3" t="s">
        <v>14</v>
      </c>
      <c r="D41" s="6">
        <v>30</v>
      </c>
      <c r="E41" s="6" t="s">
        <v>15</v>
      </c>
      <c r="F41" s="8">
        <v>5000</v>
      </c>
      <c r="G41" s="8">
        <f t="shared" si="6"/>
        <v>150000</v>
      </c>
      <c r="H41" s="8">
        <f t="shared" si="7"/>
        <v>5625</v>
      </c>
      <c r="I41" s="8">
        <f t="shared" si="8"/>
        <v>168750</v>
      </c>
      <c r="J41" s="1"/>
      <c r="K41" s="1" t="s">
        <v>91</v>
      </c>
      <c r="L41" s="16" t="s">
        <v>92</v>
      </c>
    </row>
    <row r="42" spans="1:12" ht="15">
      <c r="A42" s="6">
        <v>3</v>
      </c>
      <c r="B42" s="7" t="s">
        <v>93</v>
      </c>
      <c r="C42" s="3" t="s">
        <v>14</v>
      </c>
      <c r="D42" s="6">
        <v>30</v>
      </c>
      <c r="E42" s="6" t="s">
        <v>15</v>
      </c>
      <c r="F42" s="8">
        <v>12000</v>
      </c>
      <c r="G42" s="8">
        <f t="shared" si="6"/>
        <v>360000</v>
      </c>
      <c r="H42" s="8">
        <f t="shared" si="7"/>
        <v>13500</v>
      </c>
      <c r="I42" s="8">
        <f t="shared" si="8"/>
        <v>405000</v>
      </c>
      <c r="J42" s="1"/>
      <c r="K42" s="1" t="s">
        <v>94</v>
      </c>
      <c r="L42" s="16" t="s">
        <v>95</v>
      </c>
    </row>
    <row r="43" spans="1:12" ht="15">
      <c r="A43" s="6">
        <v>4</v>
      </c>
      <c r="B43" s="7" t="s">
        <v>96</v>
      </c>
      <c r="C43" s="3" t="s">
        <v>14</v>
      </c>
      <c r="D43" s="6">
        <v>30</v>
      </c>
      <c r="E43" s="6" t="s">
        <v>15</v>
      </c>
      <c r="F43" s="8">
        <v>7500</v>
      </c>
      <c r="G43" s="8">
        <f t="shared" si="6"/>
        <v>225000</v>
      </c>
      <c r="H43" s="8">
        <f t="shared" si="7"/>
        <v>8437.5</v>
      </c>
      <c r="I43" s="8">
        <f t="shared" si="8"/>
        <v>253125</v>
      </c>
      <c r="J43" s="1"/>
      <c r="K43" s="1" t="s">
        <v>97</v>
      </c>
      <c r="L43" s="16" t="s">
        <v>98</v>
      </c>
    </row>
    <row r="44" spans="1:12" ht="15">
      <c r="A44" s="6">
        <v>5</v>
      </c>
      <c r="B44" s="7" t="s">
        <v>99</v>
      </c>
      <c r="C44" s="3" t="s">
        <v>14</v>
      </c>
      <c r="D44" s="6">
        <v>30</v>
      </c>
      <c r="E44" s="6" t="s">
        <v>15</v>
      </c>
      <c r="F44" s="8">
        <v>6000</v>
      </c>
      <c r="G44" s="8">
        <f t="shared" si="6"/>
        <v>180000</v>
      </c>
      <c r="H44" s="8">
        <f t="shared" si="7"/>
        <v>6750</v>
      </c>
      <c r="I44" s="8">
        <f t="shared" si="8"/>
        <v>202500</v>
      </c>
      <c r="J44" s="1"/>
      <c r="K44" s="13" t="s">
        <v>100</v>
      </c>
      <c r="L44" s="23" t="s">
        <v>101</v>
      </c>
    </row>
    <row r="45" spans="1:12" ht="30">
      <c r="A45" s="6"/>
      <c r="B45" s="7" t="s">
        <v>102</v>
      </c>
      <c r="C45" s="3" t="s">
        <v>14</v>
      </c>
      <c r="D45" s="6">
        <v>50</v>
      </c>
      <c r="E45" s="6" t="s">
        <v>15</v>
      </c>
      <c r="F45" s="8">
        <v>1200</v>
      </c>
      <c r="G45" s="8">
        <f t="shared" si="6"/>
        <v>60000</v>
      </c>
      <c r="H45" s="8">
        <f t="shared" si="7"/>
        <v>1350</v>
      </c>
      <c r="I45" s="8">
        <f t="shared" si="8"/>
        <v>67500</v>
      </c>
      <c r="J45" s="1"/>
      <c r="K45" s="24" t="s">
        <v>103</v>
      </c>
      <c r="L45" s="19" t="s">
        <v>104</v>
      </c>
    </row>
    <row r="46" spans="1:12" ht="30">
      <c r="A46" s="6"/>
      <c r="B46" s="7" t="s">
        <v>105</v>
      </c>
      <c r="C46" s="3" t="s">
        <v>14</v>
      </c>
      <c r="D46" s="6">
        <v>10</v>
      </c>
      <c r="E46" s="6" t="s">
        <v>32</v>
      </c>
      <c r="F46" s="8">
        <v>3000</v>
      </c>
      <c r="G46" s="8">
        <f t="shared" si="6"/>
        <v>30000</v>
      </c>
      <c r="H46" s="8">
        <f t="shared" si="7"/>
        <v>3375</v>
      </c>
      <c r="I46" s="8">
        <f t="shared" si="8"/>
        <v>33750</v>
      </c>
      <c r="J46" s="1"/>
      <c r="K46" s="24" t="s">
        <v>106</v>
      </c>
      <c r="L46" s="19" t="s">
        <v>107</v>
      </c>
    </row>
    <row r="47" spans="1:12" ht="15">
      <c r="A47" s="6"/>
      <c r="B47" s="7" t="s">
        <v>108</v>
      </c>
      <c r="C47" s="3" t="s">
        <v>14</v>
      </c>
      <c r="D47" s="6">
        <v>20</v>
      </c>
      <c r="E47" s="6" t="s">
        <v>15</v>
      </c>
      <c r="F47" s="8">
        <v>6000</v>
      </c>
      <c r="G47" s="8">
        <f t="shared" si="6"/>
        <v>120000</v>
      </c>
      <c r="H47" s="8">
        <f t="shared" si="7"/>
        <v>6750</v>
      </c>
      <c r="I47" s="8">
        <f t="shared" si="8"/>
        <v>135000</v>
      </c>
      <c r="J47" s="1"/>
      <c r="K47" s="25" t="s">
        <v>108</v>
      </c>
      <c r="L47" s="19" t="s">
        <v>109</v>
      </c>
    </row>
    <row r="48" spans="1:12" ht="30">
      <c r="A48" s="6"/>
      <c r="B48" s="7" t="s">
        <v>110</v>
      </c>
      <c r="C48" s="3" t="s">
        <v>14</v>
      </c>
      <c r="D48" s="6">
        <v>20</v>
      </c>
      <c r="E48" s="6" t="s">
        <v>15</v>
      </c>
      <c r="F48" s="8">
        <v>6000</v>
      </c>
      <c r="G48" s="8">
        <f t="shared" si="6"/>
        <v>120000</v>
      </c>
      <c r="H48" s="8">
        <f t="shared" si="7"/>
        <v>6750</v>
      </c>
      <c r="I48" s="8">
        <f t="shared" si="8"/>
        <v>135000</v>
      </c>
      <c r="J48" s="1"/>
      <c r="K48" s="24" t="s">
        <v>111</v>
      </c>
      <c r="L48" s="19" t="s">
        <v>112</v>
      </c>
    </row>
    <row r="49" spans="1:12" ht="15">
      <c r="A49" s="6"/>
      <c r="B49" s="7" t="s">
        <v>113</v>
      </c>
      <c r="C49" s="3"/>
      <c r="D49" s="6">
        <v>20</v>
      </c>
      <c r="E49" s="6" t="s">
        <v>15</v>
      </c>
      <c r="F49" s="8">
        <v>2500</v>
      </c>
      <c r="G49" s="8">
        <f t="shared" si="6"/>
        <v>50000</v>
      </c>
      <c r="H49" s="8">
        <f t="shared" si="7"/>
        <v>2812.5</v>
      </c>
      <c r="I49" s="8">
        <f t="shared" si="8"/>
        <v>56250</v>
      </c>
      <c r="J49" s="1"/>
      <c r="K49" s="24" t="s">
        <v>114</v>
      </c>
      <c r="L49" s="19" t="s">
        <v>115</v>
      </c>
    </row>
    <row r="50" spans="1:12" ht="15">
      <c r="A50" s="6"/>
      <c r="B50" s="7" t="s">
        <v>116</v>
      </c>
      <c r="C50" s="3"/>
      <c r="D50" s="6">
        <v>20</v>
      </c>
      <c r="E50" s="6" t="s">
        <v>15</v>
      </c>
      <c r="F50" s="8">
        <v>22000</v>
      </c>
      <c r="G50" s="8">
        <f t="shared" si="6"/>
        <v>440000</v>
      </c>
      <c r="H50" s="8">
        <f t="shared" si="7"/>
        <v>24750</v>
      </c>
      <c r="I50" s="8">
        <f t="shared" si="8"/>
        <v>495000</v>
      </c>
      <c r="J50" s="1"/>
      <c r="K50" s="24" t="s">
        <v>117</v>
      </c>
      <c r="L50" s="19" t="s">
        <v>118</v>
      </c>
    </row>
    <row r="51" spans="1:12" ht="15">
      <c r="A51" s="6"/>
      <c r="B51" s="7" t="s">
        <v>119</v>
      </c>
      <c r="C51" s="3"/>
      <c r="D51" s="6">
        <v>20</v>
      </c>
      <c r="E51" s="6" t="s">
        <v>15</v>
      </c>
      <c r="F51" s="8">
        <v>3500</v>
      </c>
      <c r="G51" s="8">
        <f t="shared" si="6"/>
        <v>70000</v>
      </c>
      <c r="H51" s="8">
        <f t="shared" si="7"/>
        <v>3937.5</v>
      </c>
      <c r="I51" s="8">
        <f t="shared" si="8"/>
        <v>78750</v>
      </c>
      <c r="J51" s="1"/>
      <c r="K51" s="26" t="s">
        <v>120</v>
      </c>
      <c r="L51" s="19" t="s">
        <v>121</v>
      </c>
    </row>
    <row r="52" spans="1:12" ht="15">
      <c r="A52" s="6"/>
      <c r="B52" s="7" t="s">
        <v>122</v>
      </c>
      <c r="C52" s="3"/>
      <c r="D52" s="6">
        <v>20</v>
      </c>
      <c r="E52" s="6" t="s">
        <v>15</v>
      </c>
      <c r="F52" s="8">
        <v>4500</v>
      </c>
      <c r="G52" s="8">
        <f t="shared" si="6"/>
        <v>90000</v>
      </c>
      <c r="H52" s="8">
        <f t="shared" si="7"/>
        <v>5062.5</v>
      </c>
      <c r="I52" s="8">
        <f t="shared" si="8"/>
        <v>101250</v>
      </c>
      <c r="J52" s="1"/>
      <c r="K52" s="26" t="s">
        <v>123</v>
      </c>
      <c r="L52" s="19" t="s">
        <v>121</v>
      </c>
    </row>
    <row r="53" spans="1:12" ht="15">
      <c r="A53" s="6"/>
      <c r="B53" s="7" t="s">
        <v>124</v>
      </c>
      <c r="C53" s="3"/>
      <c r="D53" s="6">
        <v>20</v>
      </c>
      <c r="E53" s="6" t="s">
        <v>15</v>
      </c>
      <c r="F53" s="8">
        <v>5500</v>
      </c>
      <c r="G53" s="8">
        <f t="shared" si="6"/>
        <v>110000</v>
      </c>
      <c r="H53" s="8">
        <f t="shared" si="7"/>
        <v>6187.5</v>
      </c>
      <c r="I53" s="8">
        <f t="shared" si="8"/>
        <v>123750</v>
      </c>
      <c r="J53" s="1"/>
      <c r="K53" s="26" t="s">
        <v>125</v>
      </c>
      <c r="L53" s="19" t="s">
        <v>121</v>
      </c>
    </row>
    <row r="54" spans="1:12" ht="30">
      <c r="A54" s="6"/>
      <c r="B54" s="7" t="s">
        <v>126</v>
      </c>
      <c r="C54" s="3" t="s">
        <v>14</v>
      </c>
      <c r="D54" s="6">
        <v>20</v>
      </c>
      <c r="E54" s="6" t="s">
        <v>15</v>
      </c>
      <c r="F54" s="8">
        <v>5000</v>
      </c>
      <c r="G54" s="8">
        <f t="shared" si="6"/>
        <v>100000</v>
      </c>
      <c r="H54" s="8">
        <f t="shared" si="7"/>
        <v>5625</v>
      </c>
      <c r="I54" s="8">
        <f t="shared" si="8"/>
        <v>112500</v>
      </c>
      <c r="J54" s="1"/>
      <c r="K54" s="24" t="s">
        <v>127</v>
      </c>
      <c r="L54" s="19" t="s">
        <v>128</v>
      </c>
    </row>
    <row r="55" spans="1:12" ht="30">
      <c r="A55" s="6"/>
      <c r="B55" s="7" t="s">
        <v>129</v>
      </c>
      <c r="C55" s="3"/>
      <c r="D55" s="6">
        <v>100</v>
      </c>
      <c r="E55" s="6" t="s">
        <v>15</v>
      </c>
      <c r="F55" s="8">
        <v>1000</v>
      </c>
      <c r="G55" s="8">
        <f t="shared" si="6"/>
        <v>100000</v>
      </c>
      <c r="H55" s="8">
        <f t="shared" si="7"/>
        <v>1125</v>
      </c>
      <c r="I55" s="8">
        <f t="shared" si="8"/>
        <v>112500</v>
      </c>
      <c r="J55" s="1"/>
      <c r="K55" s="24" t="s">
        <v>130</v>
      </c>
      <c r="L55" s="19" t="s">
        <v>131</v>
      </c>
    </row>
    <row r="56" spans="1:12" ht="30">
      <c r="A56" s="6"/>
      <c r="B56" s="7" t="s">
        <v>132</v>
      </c>
      <c r="C56" s="3"/>
      <c r="D56" s="6">
        <v>50</v>
      </c>
      <c r="E56" s="6" t="s">
        <v>15</v>
      </c>
      <c r="F56" s="8">
        <v>1000</v>
      </c>
      <c r="G56" s="8">
        <f t="shared" si="6"/>
        <v>50000</v>
      </c>
      <c r="H56" s="8">
        <f t="shared" si="7"/>
        <v>1125</v>
      </c>
      <c r="I56" s="8">
        <f t="shared" si="8"/>
        <v>56250</v>
      </c>
      <c r="J56" s="1"/>
      <c r="K56" s="26" t="s">
        <v>133</v>
      </c>
      <c r="L56" s="19" t="s">
        <v>134</v>
      </c>
    </row>
    <row r="57" spans="1:12" ht="30">
      <c r="A57" s="6"/>
      <c r="B57" s="7" t="s">
        <v>135</v>
      </c>
      <c r="C57" s="3"/>
      <c r="D57" s="6">
        <v>50</v>
      </c>
      <c r="E57" s="6" t="s">
        <v>15</v>
      </c>
      <c r="F57" s="8">
        <v>500</v>
      </c>
      <c r="G57" s="8">
        <f t="shared" si="6"/>
        <v>25000</v>
      </c>
      <c r="H57" s="8">
        <f t="shared" si="7"/>
        <v>562.5</v>
      </c>
      <c r="I57" s="8">
        <f t="shared" si="8"/>
        <v>28125</v>
      </c>
      <c r="J57" s="1"/>
      <c r="K57" s="26" t="s">
        <v>136</v>
      </c>
      <c r="L57" s="19" t="s">
        <v>137</v>
      </c>
    </row>
    <row r="58" spans="1:12" ht="30">
      <c r="A58" s="6"/>
      <c r="B58" s="7" t="s">
        <v>138</v>
      </c>
      <c r="C58" s="3"/>
      <c r="D58" s="6">
        <v>50</v>
      </c>
      <c r="E58" s="6" t="s">
        <v>15</v>
      </c>
      <c r="F58" s="8">
        <v>500</v>
      </c>
      <c r="G58" s="8">
        <f t="shared" si="6"/>
        <v>25000</v>
      </c>
      <c r="H58" s="8">
        <f t="shared" si="7"/>
        <v>562.5</v>
      </c>
      <c r="I58" s="8">
        <f t="shared" si="8"/>
        <v>28125</v>
      </c>
      <c r="J58" s="1"/>
      <c r="K58" s="26" t="s">
        <v>139</v>
      </c>
      <c r="L58" s="19" t="s">
        <v>137</v>
      </c>
    </row>
    <row r="59" spans="1:12" ht="15">
      <c r="A59" s="6"/>
      <c r="B59" s="7" t="s">
        <v>140</v>
      </c>
      <c r="C59" s="3" t="s">
        <v>14</v>
      </c>
      <c r="D59" s="6">
        <v>2</v>
      </c>
      <c r="E59" s="6" t="s">
        <v>32</v>
      </c>
      <c r="F59" s="8">
        <v>22000</v>
      </c>
      <c r="G59" s="8">
        <f t="shared" si="6"/>
        <v>44000</v>
      </c>
      <c r="H59" s="8">
        <f t="shared" si="7"/>
        <v>24750</v>
      </c>
      <c r="I59" s="8">
        <f t="shared" si="8"/>
        <v>49500</v>
      </c>
      <c r="J59" s="1"/>
      <c r="K59" s="13" t="s">
        <v>141</v>
      </c>
      <c r="L59" s="19" t="s">
        <v>142</v>
      </c>
    </row>
    <row r="60" spans="1:12" ht="15">
      <c r="A60" s="6"/>
      <c r="B60" s="7" t="s">
        <v>143</v>
      </c>
      <c r="C60" s="3" t="s">
        <v>14</v>
      </c>
      <c r="D60" s="6">
        <v>30</v>
      </c>
      <c r="E60" s="6" t="s">
        <v>15</v>
      </c>
      <c r="F60" s="8">
        <v>18500</v>
      </c>
      <c r="G60" s="8">
        <f t="shared" si="6"/>
        <v>555000</v>
      </c>
      <c r="H60" s="8">
        <f t="shared" si="7"/>
        <v>20812.5</v>
      </c>
      <c r="I60" s="8">
        <f t="shared" si="8"/>
        <v>624375</v>
      </c>
      <c r="J60" s="1"/>
      <c r="K60" s="1" t="s">
        <v>144</v>
      </c>
      <c r="L60" s="21" t="s">
        <v>145</v>
      </c>
    </row>
    <row r="61" spans="1:12" ht="45">
      <c r="A61" s="6"/>
      <c r="B61" s="7" t="s">
        <v>146</v>
      </c>
      <c r="C61" s="3" t="s">
        <v>14</v>
      </c>
      <c r="D61" s="6">
        <v>10</v>
      </c>
      <c r="E61" s="6" t="s">
        <v>32</v>
      </c>
      <c r="F61" s="8">
        <v>35000</v>
      </c>
      <c r="G61" s="8">
        <f t="shared" si="6"/>
        <v>350000</v>
      </c>
      <c r="H61" s="8">
        <f t="shared" si="7"/>
        <v>39375</v>
      </c>
      <c r="I61" s="8">
        <f t="shared" si="8"/>
        <v>393750</v>
      </c>
      <c r="J61" s="1"/>
      <c r="K61" s="27" t="s">
        <v>147</v>
      </c>
      <c r="L61" s="21" t="s">
        <v>148</v>
      </c>
    </row>
    <row r="62" spans="1:12" ht="45">
      <c r="A62" s="6"/>
      <c r="B62" s="7" t="s">
        <v>149</v>
      </c>
      <c r="C62" s="3" t="s">
        <v>14</v>
      </c>
      <c r="D62" s="6">
        <v>10</v>
      </c>
      <c r="E62" s="6" t="s">
        <v>32</v>
      </c>
      <c r="F62" s="8">
        <v>35000</v>
      </c>
      <c r="G62" s="8">
        <f t="shared" si="6"/>
        <v>350000</v>
      </c>
      <c r="H62" s="8">
        <f t="shared" si="7"/>
        <v>39375</v>
      </c>
      <c r="I62" s="8">
        <f t="shared" si="8"/>
        <v>393750</v>
      </c>
      <c r="J62" s="1"/>
      <c r="K62" s="28" t="s">
        <v>149</v>
      </c>
      <c r="L62" s="21" t="s">
        <v>148</v>
      </c>
    </row>
    <row r="63" spans="1:12" ht="30">
      <c r="A63" s="6"/>
      <c r="B63" s="7" t="s">
        <v>150</v>
      </c>
      <c r="C63" s="3" t="s">
        <v>14</v>
      </c>
      <c r="D63" s="6">
        <v>30</v>
      </c>
      <c r="E63" s="6" t="s">
        <v>15</v>
      </c>
      <c r="F63" s="8">
        <v>3000</v>
      </c>
      <c r="G63" s="8">
        <f t="shared" si="6"/>
        <v>90000</v>
      </c>
      <c r="H63" s="8">
        <f t="shared" si="7"/>
        <v>3375</v>
      </c>
      <c r="I63" s="8">
        <f t="shared" si="8"/>
        <v>101250</v>
      </c>
      <c r="J63" s="1"/>
      <c r="K63" s="17" t="s">
        <v>151</v>
      </c>
      <c r="L63" s="16" t="s">
        <v>152</v>
      </c>
    </row>
    <row r="64" spans="1:12" ht="15">
      <c r="A64" s="6"/>
      <c r="B64" s="7" t="s">
        <v>153</v>
      </c>
      <c r="C64" s="3" t="s">
        <v>14</v>
      </c>
      <c r="D64" s="6">
        <v>5</v>
      </c>
      <c r="E64" s="6" t="s">
        <v>32</v>
      </c>
      <c r="F64" s="8">
        <v>35000</v>
      </c>
      <c r="G64" s="8">
        <f t="shared" si="6"/>
        <v>175000</v>
      </c>
      <c r="H64" s="8">
        <f t="shared" si="7"/>
        <v>39375</v>
      </c>
      <c r="I64" s="8">
        <f t="shared" si="8"/>
        <v>196875</v>
      </c>
      <c r="J64" s="1"/>
      <c r="K64" s="1" t="s">
        <v>154</v>
      </c>
      <c r="L64" s="19" t="s">
        <v>155</v>
      </c>
    </row>
    <row r="65" spans="1:12" ht="15">
      <c r="A65" s="6"/>
      <c r="B65" s="7" t="s">
        <v>156</v>
      </c>
      <c r="C65" s="3" t="s">
        <v>14</v>
      </c>
      <c r="D65" s="6">
        <v>5</v>
      </c>
      <c r="E65" s="6" t="s">
        <v>15</v>
      </c>
      <c r="F65" s="8">
        <v>20000</v>
      </c>
      <c r="G65" s="8">
        <f t="shared" si="6"/>
        <v>100000</v>
      </c>
      <c r="H65" s="8">
        <f t="shared" si="7"/>
        <v>22500</v>
      </c>
      <c r="I65" s="8">
        <f t="shared" si="8"/>
        <v>112500</v>
      </c>
      <c r="J65" s="1"/>
      <c r="K65" s="13" t="s">
        <v>157</v>
      </c>
      <c r="L65" s="16" t="s">
        <v>158</v>
      </c>
    </row>
    <row r="66" spans="1:12" ht="15">
      <c r="A66" s="6"/>
      <c r="B66" s="7" t="s">
        <v>159</v>
      </c>
      <c r="C66" s="3" t="s">
        <v>14</v>
      </c>
      <c r="D66" s="6">
        <v>5</v>
      </c>
      <c r="E66" s="6" t="s">
        <v>15</v>
      </c>
      <c r="F66" s="8">
        <v>50000</v>
      </c>
      <c r="G66" s="8">
        <f t="shared" si="6"/>
        <v>250000</v>
      </c>
      <c r="H66" s="8">
        <f t="shared" si="7"/>
        <v>56250</v>
      </c>
      <c r="I66" s="8">
        <f t="shared" si="8"/>
        <v>281250</v>
      </c>
      <c r="J66" s="1"/>
      <c r="K66" s="13" t="s">
        <v>160</v>
      </c>
      <c r="L66" s="16" t="s">
        <v>161</v>
      </c>
    </row>
    <row r="67" spans="1:12" ht="15">
      <c r="A67" s="6"/>
      <c r="B67" s="7" t="s">
        <v>162</v>
      </c>
      <c r="C67" s="3" t="s">
        <v>14</v>
      </c>
      <c r="D67" s="6">
        <v>10</v>
      </c>
      <c r="E67" s="6" t="s">
        <v>15</v>
      </c>
      <c r="F67" s="8">
        <v>20000</v>
      </c>
      <c r="G67" s="8">
        <f t="shared" si="6"/>
        <v>200000</v>
      </c>
      <c r="H67" s="8">
        <f t="shared" si="7"/>
        <v>22500</v>
      </c>
      <c r="I67" s="8">
        <f t="shared" si="8"/>
        <v>225000</v>
      </c>
      <c r="J67" s="1"/>
      <c r="K67" s="13" t="s">
        <v>163</v>
      </c>
      <c r="L67" s="16" t="s">
        <v>164</v>
      </c>
    </row>
    <row r="68" spans="1:12" ht="45">
      <c r="A68" s="6"/>
      <c r="B68" s="7" t="s">
        <v>165</v>
      </c>
      <c r="C68" s="3" t="s">
        <v>14</v>
      </c>
      <c r="D68" s="6">
        <v>50</v>
      </c>
      <c r="E68" s="6" t="s">
        <v>15</v>
      </c>
      <c r="F68" s="8">
        <v>2000</v>
      </c>
      <c r="G68" s="8">
        <f t="shared" si="6"/>
        <v>100000</v>
      </c>
      <c r="H68" s="8">
        <f t="shared" si="7"/>
        <v>2250</v>
      </c>
      <c r="I68" s="8">
        <f t="shared" si="8"/>
        <v>112500</v>
      </c>
      <c r="J68" s="1"/>
      <c r="K68" s="13" t="s">
        <v>166</v>
      </c>
      <c r="L68" s="16" t="s">
        <v>167</v>
      </c>
    </row>
    <row r="69" spans="1:12" ht="45">
      <c r="A69" s="6"/>
      <c r="B69" s="7" t="s">
        <v>168</v>
      </c>
      <c r="C69" s="3" t="s">
        <v>14</v>
      </c>
      <c r="D69" s="6">
        <v>50</v>
      </c>
      <c r="E69" s="6" t="s">
        <v>15</v>
      </c>
      <c r="F69" s="8">
        <v>3000</v>
      </c>
      <c r="G69" s="8">
        <f t="shared" si="6"/>
        <v>150000</v>
      </c>
      <c r="H69" s="8">
        <f t="shared" si="7"/>
        <v>3375</v>
      </c>
      <c r="I69" s="8">
        <f t="shared" si="8"/>
        <v>168750</v>
      </c>
      <c r="J69" s="1"/>
      <c r="K69" s="1" t="s">
        <v>169</v>
      </c>
      <c r="L69" s="21" t="s">
        <v>170</v>
      </c>
    </row>
    <row r="70" spans="1:12" ht="45">
      <c r="A70" s="6"/>
      <c r="B70" s="7" t="s">
        <v>171</v>
      </c>
      <c r="C70" s="3" t="s">
        <v>14</v>
      </c>
      <c r="D70" s="6">
        <v>20</v>
      </c>
      <c r="E70" s="6" t="s">
        <v>15</v>
      </c>
      <c r="F70" s="8">
        <v>3000</v>
      </c>
      <c r="G70" s="8">
        <f t="shared" si="6"/>
        <v>60000</v>
      </c>
      <c r="H70" s="8">
        <f t="shared" si="7"/>
        <v>3375</v>
      </c>
      <c r="I70" s="8">
        <f t="shared" si="8"/>
        <v>67500</v>
      </c>
      <c r="J70" s="1"/>
      <c r="K70" s="13" t="s">
        <v>172</v>
      </c>
      <c r="L70" s="16" t="s">
        <v>173</v>
      </c>
    </row>
    <row r="71" spans="1:12" ht="45">
      <c r="A71" s="6"/>
      <c r="B71" s="7" t="s">
        <v>174</v>
      </c>
      <c r="C71" s="3" t="s">
        <v>14</v>
      </c>
      <c r="D71" s="6">
        <v>20</v>
      </c>
      <c r="E71" s="6" t="s">
        <v>15</v>
      </c>
      <c r="F71" s="8">
        <v>3000</v>
      </c>
      <c r="G71" s="8">
        <f t="shared" si="6"/>
        <v>60000</v>
      </c>
      <c r="H71" s="8">
        <f t="shared" si="7"/>
        <v>3375</v>
      </c>
      <c r="I71" s="8">
        <f t="shared" si="8"/>
        <v>67500</v>
      </c>
      <c r="J71" s="1"/>
      <c r="K71" s="13" t="s">
        <v>175</v>
      </c>
      <c r="L71" s="16" t="s">
        <v>176</v>
      </c>
    </row>
    <row r="72" spans="1:12" ht="30">
      <c r="A72" s="6"/>
      <c r="B72" s="7" t="s">
        <v>177</v>
      </c>
      <c r="C72" s="3" t="s">
        <v>14</v>
      </c>
      <c r="D72" s="6">
        <v>20</v>
      </c>
      <c r="E72" s="6" t="s">
        <v>178</v>
      </c>
      <c r="F72" s="8">
        <v>3000</v>
      </c>
      <c r="G72" s="8">
        <f t="shared" si="6"/>
        <v>60000</v>
      </c>
      <c r="H72" s="8">
        <f t="shared" si="7"/>
        <v>3375</v>
      </c>
      <c r="I72" s="8">
        <f t="shared" si="8"/>
        <v>67500</v>
      </c>
      <c r="J72" s="1"/>
      <c r="K72" s="13" t="s">
        <v>179</v>
      </c>
      <c r="L72" s="16" t="s">
        <v>180</v>
      </c>
    </row>
    <row r="73" spans="1:12" ht="30">
      <c r="A73" s="6"/>
      <c r="B73" s="7" t="s">
        <v>13</v>
      </c>
      <c r="C73" s="6" t="s">
        <v>14</v>
      </c>
      <c r="D73" s="6">
        <v>10</v>
      </c>
      <c r="E73" s="6" t="s">
        <v>15</v>
      </c>
      <c r="F73" s="8">
        <v>45000</v>
      </c>
      <c r="G73" s="8">
        <f t="shared" si="6"/>
        <v>450000</v>
      </c>
      <c r="H73" s="8">
        <f t="shared" si="7"/>
        <v>50625</v>
      </c>
      <c r="I73" s="8">
        <f t="shared" si="8"/>
        <v>506250</v>
      </c>
      <c r="J73" s="1"/>
      <c r="K73" s="1" t="s">
        <v>16</v>
      </c>
      <c r="L73" s="16" t="s">
        <v>17</v>
      </c>
    </row>
    <row r="74" spans="1:12" ht="15">
      <c r="A74" s="36" t="s">
        <v>10</v>
      </c>
      <c r="B74" s="35"/>
      <c r="C74" s="35"/>
      <c r="D74" s="35"/>
      <c r="E74" s="35"/>
      <c r="F74" s="41"/>
      <c r="G74" s="10">
        <f>SUM(G40:G73)</f>
        <v>5449000</v>
      </c>
      <c r="H74" s="11" t="s">
        <v>18</v>
      </c>
      <c r="I74" s="12">
        <f>SUM(I40:I73)</f>
        <v>6130125</v>
      </c>
      <c r="J74" s="1"/>
      <c r="K74" s="1"/>
      <c r="L74" s="1"/>
    </row>
    <row r="75" spans="1:12" ht="12.75">
      <c r="A75" s="34" t="s">
        <v>181</v>
      </c>
      <c r="B75" s="35"/>
      <c r="C75" s="35"/>
      <c r="D75" s="35"/>
      <c r="E75" s="35"/>
      <c r="F75" s="35"/>
      <c r="G75" s="35"/>
      <c r="H75" s="35"/>
      <c r="I75" s="41"/>
      <c r="J75" s="1"/>
      <c r="K75" s="1"/>
      <c r="L75" s="1"/>
    </row>
    <row r="76" spans="1:12" ht="15">
      <c r="A76" s="3" t="s">
        <v>4</v>
      </c>
      <c r="B76" s="3" t="s">
        <v>5</v>
      </c>
      <c r="C76" s="3" t="s">
        <v>6</v>
      </c>
      <c r="D76" s="3" t="s">
        <v>7</v>
      </c>
      <c r="E76" s="3" t="s">
        <v>8</v>
      </c>
      <c r="F76" s="3" t="s">
        <v>9</v>
      </c>
      <c r="G76" s="3" t="s">
        <v>10</v>
      </c>
      <c r="H76" s="4" t="s">
        <v>11</v>
      </c>
      <c r="I76" s="5" t="s">
        <v>12</v>
      </c>
      <c r="J76" s="1"/>
      <c r="K76" s="1"/>
      <c r="L76" s="1"/>
    </row>
    <row r="77" spans="1:12" ht="30">
      <c r="A77" s="6">
        <v>1</v>
      </c>
      <c r="B77" s="7" t="s">
        <v>20</v>
      </c>
      <c r="C77" s="6" t="s">
        <v>21</v>
      </c>
      <c r="D77" s="6">
        <v>10</v>
      </c>
      <c r="E77" s="6" t="s">
        <v>15</v>
      </c>
      <c r="F77" s="8">
        <v>900000</v>
      </c>
      <c r="G77" s="8">
        <f>D77*F77</f>
        <v>9000000</v>
      </c>
      <c r="H77" s="8">
        <f>F77+(F77*12.5%)</f>
        <v>1012500</v>
      </c>
      <c r="I77" s="8">
        <f>D77*H77</f>
        <v>10125000</v>
      </c>
      <c r="J77" s="1"/>
      <c r="K77" s="1" t="s">
        <v>22</v>
      </c>
      <c r="L77" s="9" t="s">
        <v>23</v>
      </c>
    </row>
    <row r="78" spans="1:12" ht="15">
      <c r="A78" s="36" t="s">
        <v>10</v>
      </c>
      <c r="B78" s="35"/>
      <c r="C78" s="35"/>
      <c r="D78" s="35"/>
      <c r="E78" s="35"/>
      <c r="F78" s="41"/>
      <c r="G78" s="10">
        <f>SUM(G77)</f>
        <v>9000000</v>
      </c>
      <c r="H78" s="11" t="s">
        <v>18</v>
      </c>
      <c r="I78" s="12">
        <f>SUM(I77)</f>
        <v>10125000</v>
      </c>
      <c r="J78" s="1"/>
      <c r="K78" s="1"/>
      <c r="L78" s="1"/>
    </row>
    <row r="80" spans="1:12" ht="12.75">
      <c r="A80" s="39" t="s">
        <v>182</v>
      </c>
      <c r="B80" s="35"/>
      <c r="C80" s="35"/>
      <c r="D80" s="35"/>
      <c r="E80" s="35"/>
      <c r="F80" s="35"/>
      <c r="G80" s="35"/>
      <c r="H80" s="35"/>
      <c r="I80" s="41"/>
    </row>
    <row r="81" spans="1:9" ht="12.75">
      <c r="A81" s="34" t="s">
        <v>183</v>
      </c>
      <c r="B81" s="35"/>
      <c r="C81" s="35"/>
      <c r="D81" s="35"/>
      <c r="E81" s="35"/>
      <c r="F81" s="35"/>
      <c r="G81" s="35"/>
      <c r="H81" s="35"/>
      <c r="I81" s="41"/>
    </row>
    <row r="82" spans="1:9" ht="15">
      <c r="A82" s="3" t="s">
        <v>4</v>
      </c>
      <c r="B82" s="3" t="s">
        <v>5</v>
      </c>
      <c r="C82" s="3" t="s">
        <v>6</v>
      </c>
      <c r="D82" s="3" t="s">
        <v>7</v>
      </c>
      <c r="E82" s="3" t="s">
        <v>8</v>
      </c>
      <c r="F82" s="3" t="s">
        <v>9</v>
      </c>
      <c r="G82" s="3" t="s">
        <v>30</v>
      </c>
      <c r="H82" s="4" t="s">
        <v>11</v>
      </c>
      <c r="I82" s="4" t="s">
        <v>184</v>
      </c>
    </row>
    <row r="83" spans="1:9" ht="12.75">
      <c r="A83" s="29"/>
      <c r="B83" s="29"/>
      <c r="C83" s="29"/>
      <c r="D83" s="29"/>
      <c r="E83" s="30"/>
      <c r="F83" s="30"/>
      <c r="G83" s="30"/>
      <c r="H83" s="30"/>
      <c r="I83" s="30"/>
    </row>
    <row r="84" spans="1:9" ht="12.75">
      <c r="A84" s="36" t="s">
        <v>185</v>
      </c>
      <c r="B84" s="35"/>
      <c r="C84" s="35"/>
      <c r="D84" s="35"/>
      <c r="E84" s="35"/>
      <c r="F84" s="41"/>
      <c r="G84" s="10">
        <v>0</v>
      </c>
      <c r="H84" s="31" t="s">
        <v>18</v>
      </c>
      <c r="I84" s="12">
        <v>0</v>
      </c>
    </row>
    <row r="85" spans="1:9" ht="12.75">
      <c r="A85" s="34" t="s">
        <v>186</v>
      </c>
      <c r="B85" s="35"/>
      <c r="C85" s="35"/>
      <c r="D85" s="35"/>
      <c r="E85" s="35"/>
      <c r="F85" s="35"/>
      <c r="G85" s="35"/>
      <c r="H85" s="35"/>
      <c r="I85" s="41"/>
    </row>
    <row r="86" spans="1:9" ht="15">
      <c r="A86" s="3" t="s">
        <v>4</v>
      </c>
      <c r="B86" s="3" t="s">
        <v>5</v>
      </c>
      <c r="C86" s="3" t="s">
        <v>6</v>
      </c>
      <c r="D86" s="3" t="s">
        <v>7</v>
      </c>
      <c r="E86" s="3" t="s">
        <v>8</v>
      </c>
      <c r="F86" s="3" t="s">
        <v>9</v>
      </c>
      <c r="G86" s="3" t="s">
        <v>30</v>
      </c>
      <c r="H86" s="4" t="s">
        <v>11</v>
      </c>
      <c r="I86" s="4" t="s">
        <v>184</v>
      </c>
    </row>
    <row r="87" spans="1:9" ht="15">
      <c r="A87" s="6"/>
      <c r="B87" s="7"/>
      <c r="C87" s="3"/>
      <c r="D87" s="6"/>
      <c r="E87" s="14"/>
      <c r="F87" s="8"/>
      <c r="G87" s="8">
        <f>D87*F87</f>
        <v>0</v>
      </c>
      <c r="H87" s="15">
        <f>F87+(F87*12.5%)</f>
        <v>0</v>
      </c>
      <c r="I87" s="8">
        <f>D87*H87</f>
        <v>0</v>
      </c>
    </row>
    <row r="88" spans="1:9" ht="12.75">
      <c r="A88" s="36" t="s">
        <v>185</v>
      </c>
      <c r="B88" s="35"/>
      <c r="C88" s="35"/>
      <c r="D88" s="35"/>
      <c r="E88" s="35"/>
      <c r="F88" s="41"/>
      <c r="G88" s="10">
        <f>G87</f>
        <v>0</v>
      </c>
      <c r="H88" s="31" t="s">
        <v>18</v>
      </c>
      <c r="I88" s="12">
        <f>I87</f>
        <v>0</v>
      </c>
    </row>
    <row r="90" spans="1:9" ht="12.75">
      <c r="A90" s="42" t="s">
        <v>187</v>
      </c>
      <c r="B90" s="38"/>
      <c r="C90" s="38"/>
      <c r="D90" s="38"/>
      <c r="E90" s="38"/>
      <c r="F90" s="38"/>
      <c r="G90" s="33">
        <f>SUM(G5,G9,G30,G35,G74,G78)</f>
        <v>32252000</v>
      </c>
      <c r="H90" s="32" t="s">
        <v>18</v>
      </c>
      <c r="I90" s="33">
        <f>SUM(I5,I9,I30,I35,I74,I78)</f>
        <v>36283500</v>
      </c>
    </row>
  </sheetData>
  <mergeCells count="21">
    <mergeCell ref="A1:I1"/>
    <mergeCell ref="A2:I2"/>
    <mergeCell ref="A5:F5"/>
    <mergeCell ref="A6:I6"/>
    <mergeCell ref="A9:F9"/>
    <mergeCell ref="A11:I11"/>
    <mergeCell ref="A12:I12"/>
    <mergeCell ref="A78:F78"/>
    <mergeCell ref="A80:I80"/>
    <mergeCell ref="A81:I81"/>
    <mergeCell ref="A84:F84"/>
    <mergeCell ref="A85:I85"/>
    <mergeCell ref="A88:F88"/>
    <mergeCell ref="A90:F90"/>
    <mergeCell ref="A30:F30"/>
    <mergeCell ref="A31:I31"/>
    <mergeCell ref="A35:F35"/>
    <mergeCell ref="A37:I37"/>
    <mergeCell ref="A38:I38"/>
    <mergeCell ref="A74:F74"/>
    <mergeCell ref="A75:I75"/>
  </mergeCells>
  <hyperlinks>
    <hyperlink ref="L4" r:id="rId1" xr:uid="{00000000-0004-0000-0100-000000000000}"/>
    <hyperlink ref="L8" r:id="rId2" xr:uid="{00000000-0004-0000-0100-000001000000}"/>
    <hyperlink ref="L14" r:id="rId3" xr:uid="{00000000-0004-0000-0100-000002000000}"/>
    <hyperlink ref="L15" r:id="rId4" xr:uid="{00000000-0004-0000-0100-000003000000}"/>
    <hyperlink ref="L16" r:id="rId5" xr:uid="{00000000-0004-0000-0100-000004000000}"/>
    <hyperlink ref="L17" r:id="rId6" xr:uid="{00000000-0004-0000-0100-000005000000}"/>
    <hyperlink ref="L18" r:id="rId7" xr:uid="{00000000-0004-0000-0100-000006000000}"/>
    <hyperlink ref="L19" r:id="rId8" xr:uid="{00000000-0004-0000-0100-000007000000}"/>
    <hyperlink ref="L20" r:id="rId9" xr:uid="{00000000-0004-0000-0100-000008000000}"/>
    <hyperlink ref="L21" r:id="rId10" xr:uid="{00000000-0004-0000-0100-000009000000}"/>
    <hyperlink ref="L22" r:id="rId11" xr:uid="{00000000-0004-0000-0100-00000A000000}"/>
    <hyperlink ref="L23" r:id="rId12" xr:uid="{00000000-0004-0000-0100-00000B000000}"/>
    <hyperlink ref="L24" r:id="rId13" xr:uid="{00000000-0004-0000-0100-00000C000000}"/>
    <hyperlink ref="L25" r:id="rId14" xr:uid="{00000000-0004-0000-0100-00000D000000}"/>
    <hyperlink ref="L26" r:id="rId15" xr:uid="{00000000-0004-0000-0100-00000E000000}"/>
    <hyperlink ref="L27" r:id="rId16" xr:uid="{00000000-0004-0000-0100-00000F000000}"/>
    <hyperlink ref="L28" r:id="rId17" xr:uid="{00000000-0004-0000-0100-000010000000}"/>
    <hyperlink ref="L29" r:id="rId18" xr:uid="{00000000-0004-0000-0100-000011000000}"/>
    <hyperlink ref="L33" r:id="rId19" xr:uid="{00000000-0004-0000-0100-000012000000}"/>
    <hyperlink ref="L34" r:id="rId20" xr:uid="{00000000-0004-0000-0100-000013000000}"/>
    <hyperlink ref="L40" r:id="rId21" xr:uid="{00000000-0004-0000-0100-000014000000}"/>
    <hyperlink ref="L41" r:id="rId22" xr:uid="{00000000-0004-0000-0100-000015000000}"/>
    <hyperlink ref="L42" r:id="rId23" xr:uid="{00000000-0004-0000-0100-000016000000}"/>
    <hyperlink ref="L43" r:id="rId24" xr:uid="{00000000-0004-0000-0100-000017000000}"/>
    <hyperlink ref="L44" r:id="rId25" xr:uid="{00000000-0004-0000-0100-000018000000}"/>
    <hyperlink ref="L45" r:id="rId26" xr:uid="{00000000-0004-0000-0100-000019000000}"/>
    <hyperlink ref="L46" r:id="rId27" xr:uid="{00000000-0004-0000-0100-00001A000000}"/>
    <hyperlink ref="L47" r:id="rId28" xr:uid="{00000000-0004-0000-0100-00001B000000}"/>
    <hyperlink ref="L48" r:id="rId29" xr:uid="{00000000-0004-0000-0100-00001C000000}"/>
    <hyperlink ref="L49" r:id="rId30" xr:uid="{00000000-0004-0000-0100-00001D000000}"/>
    <hyperlink ref="L50" r:id="rId31" xr:uid="{00000000-0004-0000-0100-00001E000000}"/>
    <hyperlink ref="L51" r:id="rId32" xr:uid="{00000000-0004-0000-0100-00001F000000}"/>
    <hyperlink ref="L52" r:id="rId33" xr:uid="{00000000-0004-0000-0100-000020000000}"/>
    <hyperlink ref="L53" r:id="rId34" xr:uid="{00000000-0004-0000-0100-000021000000}"/>
    <hyperlink ref="L54" r:id="rId35" xr:uid="{00000000-0004-0000-0100-000022000000}"/>
    <hyperlink ref="L55" r:id="rId36" xr:uid="{00000000-0004-0000-0100-000023000000}"/>
    <hyperlink ref="L56" r:id="rId37" xr:uid="{00000000-0004-0000-0100-000024000000}"/>
    <hyperlink ref="L57" r:id="rId38" xr:uid="{00000000-0004-0000-0100-000025000000}"/>
    <hyperlink ref="L58" r:id="rId39" xr:uid="{00000000-0004-0000-0100-000026000000}"/>
    <hyperlink ref="L59" r:id="rId40" xr:uid="{00000000-0004-0000-0100-000027000000}"/>
    <hyperlink ref="L60" r:id="rId41" xr:uid="{00000000-0004-0000-0100-000028000000}"/>
    <hyperlink ref="L61" r:id="rId42" xr:uid="{00000000-0004-0000-0100-000029000000}"/>
    <hyperlink ref="L62" r:id="rId43" xr:uid="{00000000-0004-0000-0100-00002A000000}"/>
    <hyperlink ref="L63" r:id="rId44" xr:uid="{00000000-0004-0000-0100-00002B000000}"/>
    <hyperlink ref="L64" r:id="rId45" xr:uid="{00000000-0004-0000-0100-00002C000000}"/>
    <hyperlink ref="L65" r:id="rId46" xr:uid="{00000000-0004-0000-0100-00002D000000}"/>
    <hyperlink ref="L66" r:id="rId47" xr:uid="{00000000-0004-0000-0100-00002E000000}"/>
    <hyperlink ref="L67" r:id="rId48" xr:uid="{00000000-0004-0000-0100-00002F000000}"/>
    <hyperlink ref="L68" r:id="rId49" xr:uid="{00000000-0004-0000-0100-000030000000}"/>
    <hyperlink ref="L69" r:id="rId50" xr:uid="{00000000-0004-0000-0100-000031000000}"/>
    <hyperlink ref="L70" r:id="rId51" xr:uid="{00000000-0004-0000-0100-000032000000}"/>
    <hyperlink ref="L71" r:id="rId52" xr:uid="{00000000-0004-0000-0100-000033000000}"/>
    <hyperlink ref="L72" r:id="rId53" xr:uid="{00000000-0004-0000-0100-000034000000}"/>
    <hyperlink ref="L73" r:id="rId54" xr:uid="{00000000-0004-0000-0100-000035000000}"/>
    <hyperlink ref="L77" r:id="rId55" xr:uid="{00000000-0004-0000-0100-000036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Rekapitulasi</vt:lpstr>
      <vt:lpstr>Rincian</vt:lpstr>
      <vt:lpstr>36jt</vt:lpstr>
      <vt:lpstr>Rekapitulasi!Print_Area</vt:lpstr>
      <vt:lpstr>Rincian!Print_Area</vt:lpstr>
      <vt:lpstr>Rekapitulasi!Print_Titles</vt:lpstr>
      <vt:lpstr>Rincian!Print_Titles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SAINTEK</dc:creator>
  <cp:lastModifiedBy>UKPBJ</cp:lastModifiedBy>
  <cp:lastPrinted>2026-09-14T08:20:47Z</cp:lastPrinted>
  <dcterms:created xsi:type="dcterms:W3CDTF">2026-09-14T05:37:53Z</dcterms:created>
  <dcterms:modified xsi:type="dcterms:W3CDTF">2026-09-14T08:39:28Z</dcterms:modified>
</cp:coreProperties>
</file>